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portes de transparencia\reportes 2025\PLUBLICAR\"/>
    </mc:Choice>
  </mc:AlternateContent>
  <bookViews>
    <workbookView xWindow="-105" yWindow="-105" windowWidth="23250" windowHeight="13890" tabRatio="298"/>
  </bookViews>
  <sheets>
    <sheet name="EAIE_GTO_PJEG_01_25" sheetId="4" r:id="rId1"/>
  </sheets>
  <definedNames>
    <definedName name="_xlnm._FilterDatabase" localSheetId="0" hidden="1">EAIE_GTO_PJEG_01_25!#REF!</definedName>
    <definedName name="_xlnm.Print_Area" localSheetId="0">EAIE_GTO_PJEG_01_25!$A$1:$G$64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4" l="1"/>
  <c r="C47" i="4" l="1"/>
  <c r="C45" i="4"/>
  <c r="B45" i="4"/>
  <c r="F43" i="4"/>
  <c r="E43" i="4"/>
  <c r="B43" i="4"/>
  <c r="G32" i="4"/>
  <c r="F32" i="4"/>
  <c r="E32" i="4"/>
  <c r="B32" i="4"/>
  <c r="G10" i="4"/>
  <c r="F10" i="4"/>
  <c r="E10" i="4"/>
  <c r="B10" i="4"/>
  <c r="D32" i="4" l="1"/>
  <c r="D10" i="4"/>
  <c r="D44" i="4" l="1"/>
  <c r="D45" i="4"/>
  <c r="D46" i="4"/>
  <c r="D47" i="4"/>
  <c r="D48" i="4"/>
  <c r="D49" i="4"/>
  <c r="D43" i="4"/>
  <c r="D42" i="4"/>
  <c r="G43" i="4" l="1"/>
  <c r="G42" i="4"/>
  <c r="B15" i="4"/>
  <c r="C15" i="4"/>
  <c r="E15" i="4"/>
  <c r="F15" i="4"/>
  <c r="G15" i="4" l="1"/>
  <c r="G16" i="4" s="1"/>
  <c r="D15" i="4"/>
  <c r="E41" i="4"/>
  <c r="F41" i="4"/>
  <c r="B41" i="4" l="1"/>
  <c r="C41" i="4"/>
  <c r="G44" i="4"/>
  <c r="G46" i="4"/>
  <c r="G49" i="4"/>
  <c r="F48" i="4"/>
  <c r="F47" i="4" s="1"/>
  <c r="E48" i="4"/>
  <c r="E47" i="4" s="1"/>
  <c r="B48" i="4"/>
  <c r="B47" i="4" s="1"/>
  <c r="G41" i="4" l="1"/>
  <c r="E40" i="4"/>
  <c r="B40" i="4"/>
  <c r="G48" i="4"/>
  <c r="G47" i="4" s="1"/>
  <c r="D41" i="4"/>
  <c r="G45" i="4"/>
  <c r="G34" i="4"/>
  <c r="F34" i="4"/>
  <c r="E34" i="4"/>
  <c r="C34" i="4"/>
  <c r="B34" i="4"/>
  <c r="D34" i="4"/>
  <c r="G50" i="4" l="1"/>
  <c r="G51" i="4" s="1"/>
  <c r="D40" i="4"/>
  <c r="F40" i="4"/>
  <c r="G40" i="4" s="1"/>
  <c r="E29" i="4"/>
  <c r="F29" i="4"/>
  <c r="C29" i="4"/>
  <c r="B29" i="4"/>
  <c r="B36" i="4" s="1"/>
  <c r="D29" i="4" l="1"/>
  <c r="G29" i="4"/>
  <c r="G36" i="4" l="1"/>
  <c r="G37" i="4" s="1"/>
  <c r="E50" i="4"/>
  <c r="C50" i="4" l="1"/>
  <c r="C36" i="4"/>
  <c r="D36" i="4"/>
  <c r="E36" i="4"/>
  <c r="F36" i="4"/>
  <c r="B50" i="4" l="1"/>
  <c r="D50" i="4" s="1"/>
  <c r="F50" i="4"/>
</calcChain>
</file>

<file path=xl/sharedStrings.xml><?xml version="1.0" encoding="utf-8"?>
<sst xmlns="http://schemas.openxmlformats.org/spreadsheetml/2006/main" count="71" uniqueCount="43">
  <si>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</si>
  <si>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</si>
  <si>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</si>
  <si>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</si>
  <si>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</si>
  <si>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</si>
  <si>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</si>
  <si>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</si>
  <si>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Estimado</t>
  </si>
  <si>
    <t>Modificado</t>
  </si>
  <si>
    <t>Devengado</t>
  </si>
  <si>
    <t>Recaudado</t>
  </si>
  <si>
    <t>Diferencia</t>
  </si>
  <si>
    <t>Ingresos Excedentes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</si>
  <si>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</si>
  <si>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</si>
  <si>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</si>
  <si>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</si>
  <si>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</si>
  <si>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</si>
  <si>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</si>
  <si>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</si>
  <si>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</si>
  <si>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</si>
  <si>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Clasificación Económica</t>
  </si>
  <si>
    <t>Bajo protesta de decir verdad declaramos que los Estados Financieros y sus notas, son razonablemente correctos y son responsabilidad del emisor.</t>
  </si>
  <si>
    <t>Ingresos de los Entes Públicos de los Poderes Legislativo y Judicial, de los Órganos Autónomos y del Sector Paraestatal o Paramunicipal, así como de las Empresas Productivas del Estado</t>
  </si>
  <si>
    <t xml:space="preserve"> 1 Ingresos</t>
  </si>
  <si>
    <t xml:space="preserve">   1.1 Ingresos Corrientes</t>
  </si>
  <si>
    <t xml:space="preserve">    1.1.4 Derechos, Productos y Aprovechamientos</t>
  </si>
  <si>
    <t xml:space="preserve">    1.1.6 Venta de Bienes y Servicios</t>
  </si>
  <si>
    <t xml:space="preserve">    1.1.8 Transferencias, Asignaciones</t>
  </si>
  <si>
    <t xml:space="preserve">   1.2 Ingresos de Capital</t>
  </si>
  <si>
    <t xml:space="preserve">   1.2.4 Transferencias, Asignaciones</t>
  </si>
  <si>
    <t xml:space="preserve">   3.2 Aplicaciones Financieras</t>
  </si>
  <si>
    <t xml:space="preserve">   3.2.3 Disminución de Patrimonio</t>
  </si>
  <si>
    <t xml:space="preserve"> 3 Financiamiento</t>
  </si>
  <si>
    <t>Ingreso</t>
  </si>
  <si>
    <t>Ampliaciones / Reducciones</t>
  </si>
  <si>
    <t>Rubro de Ingresos / Fuente de Financiamiento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</si>
  <si>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</si>
  <si>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Poder Judicial del Estado de Guanajuato
Estado Analítico de Ingresos 
Del 01 de Enero al 31 de Marzo de 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(Cifras en Pesos)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</si>
  <si>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asi como de los municipios.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</si>
</sst>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3" fillId="0" borderId="0"/>
  </cellStyleXfs>
  <cellXfs count="7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7" fillId="0" borderId="5" xfId="8" quotePrefix="1" applyFont="1" applyBorder="1" applyAlignment="1" applyProtection="1">
      <alignment horizontal="center"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0" fontId="7" fillId="0" borderId="2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11" fillId="0" borderId="9" xfId="9" applyNumberFormat="1" applyFont="1" applyBorder="1" applyProtection="1">
      <protection locked="0"/>
    </xf>
    <xf numFmtId="4" fontId="11" fillId="0" borderId="11" xfId="9" applyNumberFormat="1" applyFont="1" applyBorder="1" applyProtection="1">
      <protection locked="0"/>
    </xf>
    <xf numFmtId="0" fontId="7" fillId="0" borderId="0" xfId="9" quotePrefix="1" applyFont="1" applyAlignment="1">
      <alignment horizontal="center" vertical="top"/>
    </xf>
    <xf numFmtId="4" fontId="8" fillId="0" borderId="0" xfId="9" applyNumberFormat="1" applyFont="1" applyAlignment="1" applyProtection="1">
      <alignment vertical="top"/>
      <protection locked="0"/>
    </xf>
    <xf numFmtId="0" fontId="8" fillId="2" borderId="4" xfId="9" applyFont="1" applyFill="1" applyBorder="1" applyAlignment="1">
      <alignment horizontal="center" vertical="center" wrapText="1"/>
    </xf>
    <xf numFmtId="0" fontId="8" fillId="2" borderId="5" xfId="9" applyFont="1" applyFill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left"/>
    </xf>
    <xf numFmtId="4" fontId="8" fillId="0" borderId="5" xfId="9" applyNumberFormat="1" applyFont="1" applyBorder="1" applyAlignment="1" applyProtection="1">
      <alignment vertical="top"/>
      <protection locked="0"/>
    </xf>
    <xf numFmtId="4" fontId="8" fillId="0" borderId="7" xfId="9" applyNumberFormat="1" applyFont="1" applyBorder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7" fillId="0" borderId="0" xfId="9" applyFont="1" applyAlignment="1" applyProtection="1">
      <alignment horizontal="left" vertical="top" wrapText="1"/>
      <protection locked="0"/>
    </xf>
    <xf numFmtId="4" fontId="3" fillId="0" borderId="10" xfId="8" applyNumberFormat="1" applyFont="1" applyBorder="1" applyProtection="1">
      <protection locked="0"/>
    </xf>
    <xf numFmtId="4" fontId="8" fillId="0" borderId="4" xfId="8" applyNumberFormat="1" applyFont="1" applyBorder="1" applyProtection="1">
      <protection locked="0"/>
    </xf>
    <xf numFmtId="4" fontId="8" fillId="0" borderId="10" xfId="8" applyNumberFormat="1" applyFont="1" applyBorder="1" applyProtection="1">
      <protection locked="0"/>
    </xf>
    <xf numFmtId="4" fontId="8" fillId="0" borderId="9" xfId="18" applyNumberFormat="1" applyFont="1" applyBorder="1" applyProtection="1">
      <protection locked="0"/>
    </xf>
    <xf numFmtId="4" fontId="8" fillId="0" borderId="11" xfId="18" applyNumberFormat="1" applyFont="1" applyBorder="1" applyProtection="1"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4" xfId="9" applyNumberFormat="1" applyFont="1" applyBorder="1" applyProtection="1">
      <protection locked="0"/>
    </xf>
    <xf numFmtId="0" fontId="0" fillId="0" borderId="0" xfId="8" applyFont="1" applyProtection="1">
      <protection locked="0"/>
    </xf>
    <xf numFmtId="4" fontId="11" fillId="3" borderId="11" xfId="8" applyNumberFormat="1" applyFont="1" applyFill="1" applyBorder="1" applyAlignment="1" applyProtection="1">
      <alignment vertical="top"/>
      <protection locked="0"/>
    </xf>
    <xf numFmtId="4" fontId="11" fillId="3" borderId="11" xfId="9" applyNumberFormat="1" applyFont="1" applyFill="1" applyBorder="1" applyProtection="1">
      <protection locked="0"/>
    </xf>
    <xf numFmtId="4" fontId="11" fillId="0" borderId="11" xfId="8" applyNumberFormat="1" applyFont="1" applyBorder="1" applyAlignment="1" applyProtection="1">
      <alignment vertical="top"/>
      <protection locked="0"/>
    </xf>
    <xf numFmtId="4" fontId="11" fillId="3" borderId="10" xfId="9" applyNumberFormat="1" applyFont="1" applyFill="1" applyBorder="1" applyProtection="1">
      <protection locked="0"/>
    </xf>
    <xf numFmtId="4" fontId="11" fillId="0" borderId="11" xfId="9" applyNumberFormat="1" applyFont="1" applyBorder="1" applyAlignment="1" applyProtection="1">
      <alignment vertical="center"/>
      <protection locked="0"/>
    </xf>
    <xf numFmtId="4" fontId="11" fillId="3" borderId="11" xfId="8" applyNumberFormat="1" applyFont="1" applyFill="1" applyBorder="1" applyAlignment="1" applyProtection="1">
      <alignment vertical="center"/>
      <protection locked="0"/>
    </xf>
    <xf numFmtId="4" fontId="8" fillId="0" borderId="11" xfId="18" applyNumberFormat="1" applyFont="1" applyBorder="1" applyAlignment="1" applyProtection="1">
      <alignment vertical="center"/>
      <protection locked="0"/>
    </xf>
    <xf numFmtId="49" fontId="0" fillId="0" borderId="9" xfId="0" applyNumberFormat="1" applyBorder="1" applyAlignment="1">
      <alignment horizontal="left"/>
    </xf>
    <xf numFmtId="49" fontId="3" fillId="0" borderId="10" xfId="0" applyNumberFormat="1" applyFont="1" applyBorder="1" applyAlignment="1">
      <alignment horizontal="left"/>
    </xf>
    <xf numFmtId="0" fontId="0" fillId="0" borderId="0" xfId="8" applyFont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3" fillId="0" borderId="9" xfId="8" applyFont="1" applyBorder="1" applyAlignment="1" applyProtection="1">
      <alignment horizontal="left" vertical="top" indent="1"/>
      <protection locked="0"/>
    </xf>
    <xf numFmtId="0" fontId="7" fillId="0" borderId="11" xfId="8" applyFont="1" applyBorder="1" applyAlignment="1" applyProtection="1">
      <alignment horizontal="left" vertical="top" indent="1"/>
      <protection locked="0"/>
    </xf>
    <xf numFmtId="0" fontId="3" fillId="0" borderId="11" xfId="8" applyFont="1" applyBorder="1" applyAlignment="1" applyProtection="1">
      <alignment horizontal="left" vertical="top" indent="1"/>
      <protection locked="0"/>
    </xf>
    <xf numFmtId="0" fontId="3" fillId="0" borderId="11" xfId="8" applyFont="1" applyBorder="1" applyAlignment="1" applyProtection="1">
      <alignment horizontal="left" vertical="top" wrapText="1" indent="1"/>
      <protection locked="0"/>
    </xf>
    <xf numFmtId="0" fontId="3" fillId="0" borderId="10" xfId="8" applyFont="1" applyBorder="1" applyAlignment="1" applyProtection="1">
      <alignment vertical="top"/>
      <protection locked="0"/>
    </xf>
    <xf numFmtId="0" fontId="8" fillId="0" borderId="9" xfId="8" applyFont="1" applyBorder="1" applyAlignment="1">
      <alignment horizontal="left" vertical="top"/>
    </xf>
    <xf numFmtId="0" fontId="7" fillId="0" borderId="11" xfId="8" applyFont="1" applyBorder="1" applyAlignment="1">
      <alignment horizontal="left" vertical="top" indent="1"/>
    </xf>
    <xf numFmtId="0" fontId="7" fillId="0" borderId="11" xfId="8" applyFont="1" applyBorder="1" applyAlignment="1">
      <alignment horizontal="left" vertical="top" wrapText="1"/>
    </xf>
    <xf numFmtId="0" fontId="8" fillId="0" borderId="11" xfId="9" applyFont="1" applyBorder="1" applyAlignment="1">
      <alignment horizontal="left" vertical="top" wrapText="1"/>
    </xf>
    <xf numFmtId="0" fontId="8" fillId="0" borderId="11" xfId="8" applyFont="1" applyBorder="1" applyAlignment="1">
      <alignment vertical="top"/>
    </xf>
    <xf numFmtId="0" fontId="7" fillId="0" borderId="10" xfId="8" applyFont="1" applyBorder="1" applyAlignment="1">
      <alignment horizontal="left" vertical="top" indent="1"/>
    </xf>
    <xf numFmtId="49" fontId="0" fillId="0" borderId="11" xfId="0" applyNumberFormat="1" applyBorder="1" applyAlignment="1">
      <alignment horizontal="left"/>
    </xf>
    <xf numFmtId="0" fontId="8" fillId="0" borderId="4" xfId="8" applyFont="1" applyBorder="1" applyAlignment="1">
      <alignment horizontal="center" vertical="top"/>
    </xf>
    <xf numFmtId="0" fontId="8" fillId="0" borderId="4" xfId="9" quotePrefix="1" applyFont="1" applyBorder="1" applyAlignment="1">
      <alignment horizontal="center" vertical="top"/>
    </xf>
    <xf numFmtId="0" fontId="6" fillId="0" borderId="4" xfId="8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>
      <alignment horizontal="left" vertical="top" wrapText="1" indent="1"/>
    </xf>
    <xf numFmtId="0" fontId="3" fillId="0" borderId="0" xfId="9" applyFont="1" applyAlignment="1" applyProtection="1">
      <protection locked="0"/>
    </xf>
    <xf numFmtId="4" fontId="11" fillId="4" borderId="11" xfId="9" applyNumberFormat="1" applyFont="1" applyFill="1" applyBorder="1" applyProtection="1">
      <protection locked="0"/>
    </xf>
    <xf numFmtId="4" fontId="11" fillId="4" borderId="11" xfId="8" applyNumberFormat="1" applyFont="1" applyFill="1" applyBorder="1" applyAlignment="1" applyProtection="1">
      <alignment vertical="top"/>
      <protection locked="0"/>
    </xf>
    <xf numFmtId="0" fontId="8" fillId="2" borderId="9" xfId="9" applyFont="1" applyFill="1" applyBorder="1" applyAlignment="1">
      <alignment horizontal="center" vertical="center" wrapText="1"/>
    </xf>
    <xf numFmtId="0" fontId="8" fillId="2" borderId="11" xfId="9" applyFont="1" applyFill="1" applyBorder="1" applyAlignment="1">
      <alignment horizontal="center" vertical="center" wrapText="1"/>
    </xf>
    <xf numFmtId="0" fontId="8" fillId="2" borderId="5" xfId="9" applyFont="1" applyFill="1" applyBorder="1" applyAlignment="1" applyProtection="1">
      <alignment horizontal="center" vertical="center" wrapText="1"/>
      <protection locked="0"/>
    </xf>
    <xf numFmtId="0" fontId="8" fillId="2" borderId="6" xfId="9" applyFont="1" applyFill="1" applyBorder="1" applyAlignment="1" applyProtection="1">
      <alignment horizontal="center" vertical="center" wrapText="1"/>
      <protection locked="0"/>
    </xf>
    <xf numFmtId="0" fontId="8" fillId="2" borderId="7" xfId="9" applyFont="1" applyFill="1" applyBorder="1" applyAlignment="1" applyProtection="1">
      <alignment horizontal="center" vertical="center" wrapText="1"/>
      <protection locked="0"/>
    </xf>
    <xf numFmtId="0" fontId="8" fillId="2" borderId="10" xfId="9" applyFont="1" applyFill="1" applyBorder="1" applyAlignment="1">
      <alignment horizontal="center" vertical="center" wrapText="1"/>
    </xf>
    <xf numFmtId="0" fontId="0" fillId="0" borderId="0" xfId="8" applyFont="1" applyAlignment="1" applyProtection="1">
      <alignment horizontal="left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 applyProtection="1">
      <alignment horizontal="center" vertical="center" wrapText="1"/>
      <protection locked="0"/>
    </xf>
    <xf numFmtId="0" fontId="8" fillId="2" borderId="2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</cellXfs>
  <cellStyles count="19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2 3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2163778</xdr:colOff>
      <xdr:row>60</xdr:row>
      <xdr:rowOff>0</xdr:rowOff>
    </xdr:from>
    <xdr:to>
      <xdr:col>1</xdr:col>
      <xdr:colOff>283702</xdr:colOff>
      <xdr:row>62</xdr:row>
      <xdr:rowOff>186939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63778" y="10628832"/>
          <a:ext cx="2036746" cy="471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Dra. Carmen</a:t>
          </a:r>
          <a:r>
            <a:rPr lang="es-MX" sz="800" b="1" baseline="0">
              <a:latin typeface="Arial" pitchFamily="34" charset="0"/>
              <a:cs typeface="Arial" pitchFamily="34" charset="0"/>
            </a:rPr>
            <a:t> G. Alcalde Maycotte.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Directora de Administración.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347173</xdr:colOff>
      <xdr:row>60</xdr:row>
      <xdr:rowOff>0</xdr:rowOff>
    </xdr:from>
    <xdr:to>
      <xdr:col>3</xdr:col>
      <xdr:colOff>57150</xdr:colOff>
      <xdr:row>63</xdr:row>
      <xdr:rowOff>28574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27804" y="10424089"/>
          <a:ext cx="1623879" cy="509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Elizabeth</a:t>
          </a:r>
          <a:r>
            <a:rPr lang="es-MX" sz="800" b="1" baseline="0">
              <a:latin typeface="Arial" pitchFamily="34" charset="0"/>
              <a:cs typeface="Arial" pitchFamily="34" charset="0"/>
            </a:rPr>
            <a:t> García Tena.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Sub-Directora  de Presupuesto.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866775</xdr:colOff>
      <xdr:row>60</xdr:row>
      <xdr:rowOff>0</xdr:rowOff>
    </xdr:from>
    <xdr:to>
      <xdr:col>6</xdr:col>
      <xdr:colOff>904877</xdr:colOff>
      <xdr:row>63</xdr:row>
      <xdr:rowOff>54553</xdr:rowOff>
    </xdr:to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239000" y="11029950"/>
          <a:ext cx="2000252" cy="5403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Pedro Landín González.  </a:t>
          </a:r>
          <a:r>
            <a:rPr lang="es-MX" sz="800" b="0" i="0" baseline="0">
              <a:latin typeface="Arial" pitchFamily="34" charset="0"/>
              <a:cs typeface="Arial" pitchFamily="34" charset="0"/>
            </a:rPr>
            <a:t>Contralor del Poder Judicial.</a:t>
          </a:r>
          <a:r>
            <a:rPr lang="es-MX" sz="800" b="0" i="0">
              <a:latin typeface="Arial" pitchFamily="34" charset="0"/>
              <a:cs typeface="Arial" pitchFamily="34" charset="0"/>
            </a:rPr>
            <a:t>         </a:t>
          </a:r>
          <a:endParaRPr lang="es-MX" sz="800" b="0" i="0" baseline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28575</xdr:colOff>
      <xdr:row>57</xdr:row>
      <xdr:rowOff>38100</xdr:rowOff>
    </xdr:from>
    <xdr:to>
      <xdr:col>1</xdr:col>
      <xdr:colOff>0</xdr:colOff>
      <xdr:row>59</xdr:row>
      <xdr:rowOff>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8575" y="16849725"/>
          <a:ext cx="1190624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8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8902</xdr:colOff>
      <xdr:row>60</xdr:row>
      <xdr:rowOff>445</xdr:rowOff>
    </xdr:from>
    <xdr:to>
      <xdr:col>0</xdr:col>
      <xdr:colOff>2152204</xdr:colOff>
      <xdr:row>63</xdr:row>
      <xdr:rowOff>53411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902" y="10762805"/>
          <a:ext cx="2143302" cy="533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Mgdo. Héctor</a:t>
          </a:r>
          <a:r>
            <a:rPr lang="es-MX" sz="800" b="1" baseline="0">
              <a:latin typeface="Arial" pitchFamily="34" charset="0"/>
              <a:cs typeface="Arial" pitchFamily="34" charset="0"/>
            </a:rPr>
            <a:t> Tinajero Muñoz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Presidente </a:t>
          </a:r>
          <a:r>
            <a:rPr lang="es-MX" sz="800" b="0" baseline="0">
              <a:latin typeface="Arial" pitchFamily="34" charset="0"/>
              <a:cs typeface="Arial" pitchFamily="34" charset="0"/>
            </a:rPr>
            <a:t>del Supremo Tribunal de Justicia y del Consejo del Poder Judicial.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38724</xdr:colOff>
      <xdr:row>60</xdr:row>
      <xdr:rowOff>0</xdr:rowOff>
    </xdr:from>
    <xdr:to>
      <xdr:col>5</xdr:col>
      <xdr:colOff>48248</xdr:colOff>
      <xdr:row>63</xdr:row>
      <xdr:rowOff>104774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433257" y="10424089"/>
          <a:ext cx="1967935" cy="585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Berenice Villegas Negrete.</a:t>
          </a:r>
          <a:endParaRPr lang="es-MX" sz="800" b="1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Sub-Directora del Fondo Auxiliar para la Impartición de Justicia.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26706</xdr:colOff>
      <xdr:row>0</xdr:row>
      <xdr:rowOff>35608</xdr:rowOff>
    </xdr:from>
    <xdr:to>
      <xdr:col>0</xdr:col>
      <xdr:colOff>812161</xdr:colOff>
      <xdr:row>0</xdr:row>
      <xdr:rowOff>755608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970" b="8587"/>
        <a:stretch/>
      </xdr:blipFill>
      <xdr:spPr>
        <a:xfrm>
          <a:off x="26706" y="35608"/>
          <a:ext cx="785455" cy="720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97921</xdr:rowOff>
    </xdr:from>
    <xdr:to>
      <xdr:col>0</xdr:col>
      <xdr:colOff>2280968</xdr:colOff>
      <xdr:row>60</xdr:row>
      <xdr:rowOff>76926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10210444"/>
          <a:ext cx="2280968" cy="7089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Autorizó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 Consejo del Poder Judicial del Estado de Guanajuato.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2011822</xdr:colOff>
      <xdr:row>58</xdr:row>
      <xdr:rowOff>124627</xdr:rowOff>
    </xdr:from>
    <xdr:to>
      <xdr:col>1</xdr:col>
      <xdr:colOff>286950</xdr:colOff>
      <xdr:row>60</xdr:row>
      <xdr:rowOff>103632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011822" y="10237150"/>
          <a:ext cx="2191950" cy="7089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 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3846676</xdr:colOff>
      <xdr:row>58</xdr:row>
      <xdr:rowOff>98989</xdr:rowOff>
    </xdr:from>
    <xdr:to>
      <xdr:col>3</xdr:col>
      <xdr:colOff>296920</xdr:colOff>
      <xdr:row>60</xdr:row>
      <xdr:rowOff>77994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846676" y="10211512"/>
          <a:ext cx="2280968" cy="7089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 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723188</xdr:colOff>
      <xdr:row>58</xdr:row>
      <xdr:rowOff>55547</xdr:rowOff>
    </xdr:from>
    <xdr:to>
      <xdr:col>5</xdr:col>
      <xdr:colOff>173362</xdr:colOff>
      <xdr:row>60</xdr:row>
      <xdr:rowOff>34551</xdr:rowOff>
    </xdr:to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619216" y="10168070"/>
          <a:ext cx="2280968" cy="7089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</xdr:txBody>
    </xdr:sp>
    <xdr:clientData/>
  </xdr:twoCellAnchor>
  <xdr:twoCellAnchor>
    <xdr:from>
      <xdr:col>4</xdr:col>
      <xdr:colOff>605328</xdr:colOff>
      <xdr:row>58</xdr:row>
      <xdr:rowOff>56616</xdr:rowOff>
    </xdr:from>
    <xdr:to>
      <xdr:col>7</xdr:col>
      <xdr:colOff>0</xdr:colOff>
      <xdr:row>60</xdr:row>
      <xdr:rowOff>35621</xdr:rowOff>
    </xdr:to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415258" y="10169139"/>
          <a:ext cx="2216564" cy="6822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Validó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 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609600</xdr:colOff>
      <xdr:row>60</xdr:row>
      <xdr:rowOff>119997</xdr:rowOff>
    </xdr:from>
    <xdr:to>
      <xdr:col>8</xdr:col>
      <xdr:colOff>593885</xdr:colOff>
      <xdr:row>64</xdr:row>
      <xdr:rowOff>107904</xdr:rowOff>
    </xdr:to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336422" y="10864553"/>
          <a:ext cx="2280968" cy="611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showGridLines="0" tabSelected="1" topLeftCell="A30" zoomScale="107" zoomScaleNormal="107" workbookViewId="0">
      <selection activeCell="D49" sqref="D49"/>
    </sheetView>
  </sheetViews>
  <sheetFormatPr baseColWidth="10" defaultColWidth="12" defaultRowHeight="11.25" x14ac:dyDescent="0.2"/>
  <cols>
    <col min="1" max="1" width="68.5" style="2" customWidth="1"/>
    <col min="2" max="2" width="17.1640625" style="2" customWidth="1"/>
    <col min="3" max="3" width="16.33203125" style="2" customWidth="1"/>
    <col min="4" max="4" width="17.1640625" style="2" customWidth="1"/>
    <col min="5" max="5" width="16" style="2" customWidth="1"/>
    <col min="6" max="6" width="17.1640625" style="2" customWidth="1"/>
    <col min="7" max="7" width="16.1640625" style="2" customWidth="1"/>
    <col min="8" max="8" width="6.83203125" style="2" customWidth="1"/>
    <col min="9" max="16384" width="12" style="2"/>
  </cols>
  <sheetData>
    <row r="1" spans="1:7" s="3" customFormat="1" ht="61.5" customHeight="1" x14ac:dyDescent="0.2">
      <c r="A1" s="69" t="s">
        <v>41</v>
      </c>
      <c r="B1" s="70"/>
      <c r="C1" s="70"/>
      <c r="D1" s="70"/>
      <c r="E1" s="70"/>
      <c r="F1" s="70"/>
      <c r="G1" s="71"/>
    </row>
    <row r="2" spans="1:7" s="3" customFormat="1" x14ac:dyDescent="0.2">
      <c r="A2" s="72" t="s">
        <v>39</v>
      </c>
      <c r="B2" s="69" t="s">
        <v>37</v>
      </c>
      <c r="C2" s="70"/>
      <c r="D2" s="70"/>
      <c r="E2" s="70"/>
      <c r="F2" s="71"/>
      <c r="G2" s="74" t="s">
        <v>12</v>
      </c>
    </row>
    <row r="3" spans="1:7" s="1" customFormat="1" ht="24.95" customHeight="1" x14ac:dyDescent="0.2">
      <c r="A3" s="73"/>
      <c r="B3" s="4" t="s">
        <v>8</v>
      </c>
      <c r="C3" s="4" t="s">
        <v>38</v>
      </c>
      <c r="D3" s="4" t="s">
        <v>9</v>
      </c>
      <c r="E3" s="4" t="s">
        <v>10</v>
      </c>
      <c r="F3" s="5" t="s">
        <v>11</v>
      </c>
      <c r="G3" s="75"/>
    </row>
    <row r="4" spans="1:7" x14ac:dyDescent="0.2">
      <c r="A4" s="43" t="s">
        <v>0</v>
      </c>
      <c r="B4" s="13">
        <v>0</v>
      </c>
      <c r="C4" s="13">
        <v>0</v>
      </c>
      <c r="D4" s="13">
        <v>0</v>
      </c>
      <c r="E4" s="13">
        <v>0</v>
      </c>
      <c r="F4" s="13">
        <v>0</v>
      </c>
      <c r="G4" s="14">
        <v>0</v>
      </c>
    </row>
    <row r="5" spans="1:7" x14ac:dyDescent="0.2">
      <c r="A5" s="44" t="s">
        <v>1</v>
      </c>
      <c r="B5" s="14">
        <v>0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</row>
    <row r="6" spans="1:7" x14ac:dyDescent="0.2">
      <c r="A6" s="45" t="s">
        <v>2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</row>
    <row r="7" spans="1:7" x14ac:dyDescent="0.2">
      <c r="A7" s="45" t="s">
        <v>3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</row>
    <row r="8" spans="1:7" x14ac:dyDescent="0.2">
      <c r="A8" s="45" t="s">
        <v>4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</row>
    <row r="9" spans="1:7" x14ac:dyDescent="0.2">
      <c r="A9" s="44" t="s">
        <v>5</v>
      </c>
      <c r="B9" s="14">
        <v>0</v>
      </c>
      <c r="C9" s="34">
        <v>0</v>
      </c>
      <c r="D9" s="32">
        <v>0</v>
      </c>
      <c r="E9" s="34">
        <v>0</v>
      </c>
      <c r="F9" s="34">
        <v>0</v>
      </c>
      <c r="G9" s="32">
        <v>0</v>
      </c>
    </row>
    <row r="10" spans="1:7" ht="12.75" customHeight="1" x14ac:dyDescent="0.2">
      <c r="A10" s="45" t="s">
        <v>14</v>
      </c>
      <c r="B10" s="14">
        <f>58885181+39748776</f>
        <v>98633957</v>
      </c>
      <c r="C10" s="14">
        <v>38421.050000000003</v>
      </c>
      <c r="D10" s="14">
        <f>B10+C10</f>
        <v>98672378.049999997</v>
      </c>
      <c r="E10" s="14">
        <f>32999690.63+26176029.5</f>
        <v>59175720.129999995</v>
      </c>
      <c r="F10" s="14">
        <f>26176029.5+32999690.63</f>
        <v>59175720.129999995</v>
      </c>
      <c r="G10" s="14">
        <f>-32709151.5-6749085.37</f>
        <v>-39458236.869999997</v>
      </c>
    </row>
    <row r="11" spans="1:7" ht="22.5" x14ac:dyDescent="0.2">
      <c r="A11" s="46" t="s">
        <v>15</v>
      </c>
      <c r="B11" s="36">
        <v>0</v>
      </c>
      <c r="C11" s="36">
        <v>0</v>
      </c>
      <c r="D11" s="37">
        <v>0</v>
      </c>
      <c r="E11" s="36">
        <v>0</v>
      </c>
      <c r="F11" s="36">
        <v>0</v>
      </c>
      <c r="G11" s="37">
        <v>0</v>
      </c>
    </row>
    <row r="12" spans="1:7" ht="22.5" x14ac:dyDescent="0.2">
      <c r="A12" s="46" t="s">
        <v>16</v>
      </c>
      <c r="B12" s="36">
        <v>2456707774</v>
      </c>
      <c r="C12" s="36">
        <v>0</v>
      </c>
      <c r="D12" s="36">
        <v>2456707774</v>
      </c>
      <c r="E12" s="36">
        <v>852159461</v>
      </c>
      <c r="F12" s="36">
        <v>852159461</v>
      </c>
      <c r="G12" s="36">
        <v>-1604548313</v>
      </c>
    </row>
    <row r="13" spans="1:7" x14ac:dyDescent="0.2">
      <c r="A13" s="45" t="s">
        <v>6</v>
      </c>
      <c r="B13" s="14">
        <v>0</v>
      </c>
      <c r="C13" s="14">
        <v>946824439.35000002</v>
      </c>
      <c r="D13" s="14">
        <v>946824439.35000002</v>
      </c>
      <c r="E13" s="14">
        <v>0</v>
      </c>
      <c r="F13" s="14">
        <v>0</v>
      </c>
      <c r="G13" s="14">
        <v>0</v>
      </c>
    </row>
    <row r="14" spans="1:7" ht="6.75" customHeight="1" x14ac:dyDescent="0.2">
      <c r="A14" s="47"/>
      <c r="B14" s="24"/>
      <c r="C14" s="24"/>
      <c r="D14" s="24"/>
      <c r="E14" s="24"/>
      <c r="F14" s="24"/>
      <c r="G14" s="24"/>
    </row>
    <row r="15" spans="1:7" x14ac:dyDescent="0.2">
      <c r="A15" s="57" t="s">
        <v>7</v>
      </c>
      <c r="B15" s="25">
        <f>SUM(B4:B14)</f>
        <v>2555341731</v>
      </c>
      <c r="C15" s="25">
        <f>SUM(C4:C14)</f>
        <v>946862860.39999998</v>
      </c>
      <c r="D15" s="25">
        <f>SUM(D4:D14)</f>
        <v>3502204591.4000001</v>
      </c>
      <c r="E15" s="25">
        <f>SUM(E4:E14)</f>
        <v>911335181.13</v>
      </c>
      <c r="F15" s="25">
        <f>SUM(F4:F14)</f>
        <v>911335181.13</v>
      </c>
      <c r="G15" s="25">
        <f t="shared" ref="G15" si="0">SUM(G4:G14)</f>
        <v>-1644006549.8699999</v>
      </c>
    </row>
    <row r="16" spans="1:7" x14ac:dyDescent="0.2">
      <c r="A16" s="10"/>
      <c r="B16" s="7"/>
      <c r="C16" s="7"/>
      <c r="D16" s="11"/>
      <c r="E16" s="8" t="s">
        <v>13</v>
      </c>
      <c r="F16" s="12"/>
      <c r="G16" s="26">
        <f>IF(G15&lt;0,0,G15)</f>
        <v>0</v>
      </c>
    </row>
    <row r="17" spans="1:7" x14ac:dyDescent="0.2">
      <c r="A17" s="72" t="s">
        <v>39</v>
      </c>
      <c r="B17" s="69" t="s">
        <v>37</v>
      </c>
      <c r="C17" s="70"/>
      <c r="D17" s="70"/>
      <c r="E17" s="70"/>
      <c r="F17" s="71"/>
      <c r="G17" s="74" t="s">
        <v>12</v>
      </c>
    </row>
    <row r="18" spans="1:7" ht="22.5" x14ac:dyDescent="0.2">
      <c r="A18" s="73"/>
      <c r="B18" s="4" t="s">
        <v>8</v>
      </c>
      <c r="C18" s="4" t="s">
        <v>38</v>
      </c>
      <c r="D18" s="4" t="s">
        <v>9</v>
      </c>
      <c r="E18" s="4" t="s">
        <v>10</v>
      </c>
      <c r="F18" s="5" t="s">
        <v>11</v>
      </c>
      <c r="G18" s="75"/>
    </row>
    <row r="19" spans="1:7" x14ac:dyDescent="0.2">
      <c r="A19" s="48" t="s">
        <v>17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">
      <c r="A20" s="49" t="s">
        <v>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 x14ac:dyDescent="0.2">
      <c r="A21" s="49" t="s">
        <v>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 x14ac:dyDescent="0.2">
      <c r="A22" s="49" t="s">
        <v>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 x14ac:dyDescent="0.2">
      <c r="A23" s="49" t="s">
        <v>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 x14ac:dyDescent="0.2">
      <c r="A24" s="49" t="s">
        <v>18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 ht="12" customHeight="1" x14ac:dyDescent="0.2">
      <c r="A25" s="49" t="s">
        <v>19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7" ht="22.5" x14ac:dyDescent="0.2">
      <c r="A26" s="58" t="s">
        <v>20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7" ht="15" customHeight="1" x14ac:dyDescent="0.2">
      <c r="A27" s="58" t="s">
        <v>16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</row>
    <row r="28" spans="1:7" ht="6" customHeight="1" x14ac:dyDescent="0.2">
      <c r="A28" s="50"/>
      <c r="B28" s="14"/>
      <c r="C28" s="14"/>
      <c r="D28" s="14"/>
      <c r="E28" s="14"/>
      <c r="F28" s="14"/>
      <c r="G28" s="14"/>
    </row>
    <row r="29" spans="1:7" ht="36" customHeight="1" x14ac:dyDescent="0.2">
      <c r="A29" s="51" t="s">
        <v>26</v>
      </c>
      <c r="B29" s="38">
        <f>SUM(B30:B33)</f>
        <v>2555341731</v>
      </c>
      <c r="C29" s="38">
        <f>SUM(C30:C33)</f>
        <v>38421.050000000003</v>
      </c>
      <c r="D29" s="38">
        <f t="shared" ref="D29:F29" si="1">SUM(D30:D33)</f>
        <v>2555380152.0500002</v>
      </c>
      <c r="E29" s="38">
        <f t="shared" si="1"/>
        <v>911335181.13</v>
      </c>
      <c r="F29" s="38">
        <f t="shared" si="1"/>
        <v>911335181.13</v>
      </c>
      <c r="G29" s="38">
        <f>F29-B29</f>
        <v>-1644006549.8699999</v>
      </c>
    </row>
    <row r="30" spans="1:7" x14ac:dyDescent="0.2">
      <c r="A30" s="49" t="s">
        <v>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</row>
    <row r="31" spans="1:7" x14ac:dyDescent="0.2">
      <c r="A31" s="49" t="s">
        <v>4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</row>
    <row r="32" spans="1:7" ht="13.5" customHeight="1" x14ac:dyDescent="0.2">
      <c r="A32" s="49" t="s">
        <v>21</v>
      </c>
      <c r="B32" s="14">
        <f>58885181+39748776</f>
        <v>98633957</v>
      </c>
      <c r="C32" s="14">
        <v>38421.050000000003</v>
      </c>
      <c r="D32" s="14">
        <f>B32+C32</f>
        <v>98672378.049999997</v>
      </c>
      <c r="E32" s="14">
        <f>26176029.5+32999690.63</f>
        <v>59175720.129999995</v>
      </c>
      <c r="F32" s="14">
        <f>26176029.5+32999690.63</f>
        <v>59175720.129999995</v>
      </c>
      <c r="G32" s="14">
        <f>-32709151.5-6749085.37</f>
        <v>-39458236.869999997</v>
      </c>
    </row>
    <row r="33" spans="1:7" x14ac:dyDescent="0.2">
      <c r="A33" s="49" t="s">
        <v>16</v>
      </c>
      <c r="B33" s="36">
        <v>2456707774</v>
      </c>
      <c r="C33" s="36">
        <v>0</v>
      </c>
      <c r="D33" s="36">
        <v>2456707774</v>
      </c>
      <c r="E33" s="36">
        <v>852159461</v>
      </c>
      <c r="F33" s="36">
        <v>852159461</v>
      </c>
      <c r="G33" s="36">
        <v>-1604548313</v>
      </c>
    </row>
    <row r="34" spans="1:7" x14ac:dyDescent="0.2">
      <c r="A34" s="52" t="s">
        <v>22</v>
      </c>
      <c r="B34" s="28">
        <f t="shared" ref="B34:G34" si="2">B35</f>
        <v>0</v>
      </c>
      <c r="C34" s="28">
        <f t="shared" si="2"/>
        <v>946824439.35000002</v>
      </c>
      <c r="D34" s="28">
        <f t="shared" si="2"/>
        <v>946824439.35000002</v>
      </c>
      <c r="E34" s="28">
        <f t="shared" si="2"/>
        <v>0</v>
      </c>
      <c r="F34" s="28">
        <f t="shared" si="2"/>
        <v>0</v>
      </c>
      <c r="G34" s="28">
        <f t="shared" si="2"/>
        <v>0</v>
      </c>
    </row>
    <row r="35" spans="1:7" x14ac:dyDescent="0.2">
      <c r="A35" s="53" t="s">
        <v>6</v>
      </c>
      <c r="B35" s="14">
        <v>0</v>
      </c>
      <c r="C35" s="14">
        <v>946824439.35000002</v>
      </c>
      <c r="D35" s="14">
        <v>946824439.35000002</v>
      </c>
      <c r="E35" s="14">
        <v>0</v>
      </c>
      <c r="F35" s="14">
        <v>0</v>
      </c>
      <c r="G35" s="14">
        <v>0</v>
      </c>
    </row>
    <row r="36" spans="1:7" x14ac:dyDescent="0.2">
      <c r="A36" s="55" t="s">
        <v>7</v>
      </c>
      <c r="B36" s="29">
        <f t="shared" ref="B36:F36" si="3">B19+B29+B34</f>
        <v>2555341731</v>
      </c>
      <c r="C36" s="29">
        <f t="shared" si="3"/>
        <v>946862860.39999998</v>
      </c>
      <c r="D36" s="29">
        <f t="shared" si="3"/>
        <v>3502204591.4000001</v>
      </c>
      <c r="E36" s="29">
        <f t="shared" si="3"/>
        <v>911335181.13</v>
      </c>
      <c r="F36" s="29">
        <f t="shared" si="3"/>
        <v>911335181.13</v>
      </c>
      <c r="G36" s="29">
        <f>G19+G29+G34</f>
        <v>-1644006549.8699999</v>
      </c>
    </row>
    <row r="37" spans="1:7" x14ac:dyDescent="0.2">
      <c r="A37" s="6"/>
      <c r="B37" s="7"/>
      <c r="C37" s="7"/>
      <c r="D37" s="7"/>
      <c r="E37" s="8" t="s">
        <v>13</v>
      </c>
      <c r="F37" s="9"/>
      <c r="G37" s="26">
        <f>IF(G36&lt;0,0,G36)</f>
        <v>0</v>
      </c>
    </row>
    <row r="38" spans="1:7" ht="11.25" customHeight="1" x14ac:dyDescent="0.2">
      <c r="A38" s="62" t="s">
        <v>24</v>
      </c>
      <c r="B38" s="64" t="s">
        <v>37</v>
      </c>
      <c r="C38" s="65"/>
      <c r="D38" s="65"/>
      <c r="E38" s="65"/>
      <c r="F38" s="66"/>
      <c r="G38" s="62" t="s">
        <v>12</v>
      </c>
    </row>
    <row r="39" spans="1:7" ht="22.5" x14ac:dyDescent="0.2">
      <c r="A39" s="63"/>
      <c r="B39" s="17" t="s">
        <v>8</v>
      </c>
      <c r="C39" s="4" t="s">
        <v>38</v>
      </c>
      <c r="D39" s="17" t="s">
        <v>9</v>
      </c>
      <c r="E39" s="17" t="s">
        <v>10</v>
      </c>
      <c r="F39" s="18" t="s">
        <v>11</v>
      </c>
      <c r="G39" s="67"/>
    </row>
    <row r="40" spans="1:7" x14ac:dyDescent="0.2">
      <c r="A40" s="39" t="s">
        <v>27</v>
      </c>
      <c r="B40" s="13">
        <f>B41+B45+B48</f>
        <v>2555341731</v>
      </c>
      <c r="C40" s="13">
        <f>C41+C45</f>
        <v>38421.049999999814</v>
      </c>
      <c r="D40" s="14">
        <f>B40+C40</f>
        <v>2555380152.0500002</v>
      </c>
      <c r="E40" s="14">
        <f>E41+E45+E48</f>
        <v>911335181.13</v>
      </c>
      <c r="F40" s="14">
        <f>F41+F45+F48</f>
        <v>911335181.13</v>
      </c>
      <c r="G40" s="14">
        <f>F40-B40</f>
        <v>-1644006549.8699999</v>
      </c>
    </row>
    <row r="41" spans="1:7" x14ac:dyDescent="0.2">
      <c r="A41" s="19" t="s">
        <v>28</v>
      </c>
      <c r="B41" s="14">
        <f>B42+B43+B44</f>
        <v>2537436731</v>
      </c>
      <c r="C41" s="60">
        <f>C42+C43+C44</f>
        <v>-3026689.1100000003</v>
      </c>
      <c r="D41" s="14">
        <f t="shared" ref="D41:D50" si="4">B41+C41</f>
        <v>2534410041.8899999</v>
      </c>
      <c r="E41" s="14">
        <f>SUM(E42:E44)</f>
        <v>893430181.13</v>
      </c>
      <c r="F41" s="14">
        <f>SUM(F42:F44)</f>
        <v>893430181.13</v>
      </c>
      <c r="G41" s="14">
        <f t="shared" ref="G41:G49" si="5">F41-B41</f>
        <v>-1644006549.8699999</v>
      </c>
    </row>
    <row r="42" spans="1:7" x14ac:dyDescent="0.2">
      <c r="A42" s="19" t="s">
        <v>29</v>
      </c>
      <c r="B42" s="33">
        <v>0</v>
      </c>
      <c r="C42" s="61">
        <v>0</v>
      </c>
      <c r="D42" s="14">
        <f>B42+C42</f>
        <v>0</v>
      </c>
      <c r="E42" s="34">
        <v>0</v>
      </c>
      <c r="F42" s="34">
        <v>0</v>
      </c>
      <c r="G42" s="14">
        <f t="shared" si="5"/>
        <v>0</v>
      </c>
    </row>
    <row r="43" spans="1:7" x14ac:dyDescent="0.2">
      <c r="A43" s="19" t="s">
        <v>30</v>
      </c>
      <c r="B43" s="33">
        <f>39748776+58885181</f>
        <v>98633957</v>
      </c>
      <c r="C43" s="61">
        <v>38421.050000000003</v>
      </c>
      <c r="D43" s="14">
        <f>B43+C43</f>
        <v>98672378.049999997</v>
      </c>
      <c r="E43" s="34">
        <f>32999690.63+26176029.5</f>
        <v>59175720.129999995</v>
      </c>
      <c r="F43" s="34">
        <f>32999690.63+26176029.5</f>
        <v>59175720.129999995</v>
      </c>
      <c r="G43" s="14">
        <f t="shared" si="5"/>
        <v>-39458236.870000005</v>
      </c>
    </row>
    <row r="44" spans="1:7" x14ac:dyDescent="0.2">
      <c r="A44" s="19" t="s">
        <v>31</v>
      </c>
      <c r="B44" s="33">
        <v>2438802774</v>
      </c>
      <c r="C44" s="34">
        <v>-3065110.16</v>
      </c>
      <c r="D44" s="14">
        <f t="shared" ref="D44:D49" si="6">B44+C44</f>
        <v>2435737663.8400002</v>
      </c>
      <c r="E44" s="34">
        <v>834254461</v>
      </c>
      <c r="F44" s="34">
        <v>834254461</v>
      </c>
      <c r="G44" s="14">
        <f t="shared" si="5"/>
        <v>-1604548313</v>
      </c>
    </row>
    <row r="45" spans="1:7" x14ac:dyDescent="0.2">
      <c r="A45" s="19" t="s">
        <v>32</v>
      </c>
      <c r="B45" s="14">
        <f>B46</f>
        <v>17905000</v>
      </c>
      <c r="C45" s="14">
        <f>C46</f>
        <v>3065110.16</v>
      </c>
      <c r="D45" s="14">
        <f t="shared" si="6"/>
        <v>20970110.16</v>
      </c>
      <c r="E45" s="34">
        <v>17905000</v>
      </c>
      <c r="F45" s="34">
        <v>17905000</v>
      </c>
      <c r="G45" s="14">
        <f t="shared" si="5"/>
        <v>0</v>
      </c>
    </row>
    <row r="46" spans="1:7" x14ac:dyDescent="0.2">
      <c r="A46" s="19" t="s">
        <v>33</v>
      </c>
      <c r="B46" s="33">
        <v>17905000</v>
      </c>
      <c r="C46" s="34">
        <v>3065110.16</v>
      </c>
      <c r="D46" s="14">
        <f t="shared" si="6"/>
        <v>20970110.16</v>
      </c>
      <c r="E46" s="34">
        <v>17905000</v>
      </c>
      <c r="F46" s="34">
        <v>17905000</v>
      </c>
      <c r="G46" s="14">
        <f t="shared" si="5"/>
        <v>0</v>
      </c>
    </row>
    <row r="47" spans="1:7" x14ac:dyDescent="0.2">
      <c r="A47" s="54" t="s">
        <v>36</v>
      </c>
      <c r="B47" s="33">
        <f t="shared" ref="B47:G47" si="7">B48</f>
        <v>0</v>
      </c>
      <c r="C47" s="33">
        <f>C48</f>
        <v>946824439.35000002</v>
      </c>
      <c r="D47" s="14">
        <f t="shared" si="6"/>
        <v>946824439.35000002</v>
      </c>
      <c r="E47" s="33">
        <f t="shared" si="7"/>
        <v>0</v>
      </c>
      <c r="F47" s="33">
        <f t="shared" si="7"/>
        <v>0</v>
      </c>
      <c r="G47" s="33">
        <f t="shared" si="7"/>
        <v>0</v>
      </c>
    </row>
    <row r="48" spans="1:7" x14ac:dyDescent="0.2">
      <c r="A48" s="19" t="s">
        <v>34</v>
      </c>
      <c r="B48" s="14">
        <f>B49</f>
        <v>0</v>
      </c>
      <c r="C48" s="14">
        <v>946824439.35000002</v>
      </c>
      <c r="D48" s="14">
        <f t="shared" si="6"/>
        <v>946824439.35000002</v>
      </c>
      <c r="E48" s="14">
        <f>E49</f>
        <v>0</v>
      </c>
      <c r="F48" s="14">
        <f>F49</f>
        <v>0</v>
      </c>
      <c r="G48" s="14">
        <f t="shared" si="5"/>
        <v>0</v>
      </c>
    </row>
    <row r="49" spans="1:7" x14ac:dyDescent="0.2">
      <c r="A49" s="40" t="s">
        <v>35</v>
      </c>
      <c r="B49" s="35">
        <v>0</v>
      </c>
      <c r="C49" s="34">
        <v>946824439.35000002</v>
      </c>
      <c r="D49" s="14">
        <f t="shared" si="6"/>
        <v>946824439.35000002</v>
      </c>
      <c r="E49" s="34">
        <v>0</v>
      </c>
      <c r="F49" s="34">
        <v>0</v>
      </c>
      <c r="G49" s="14">
        <f t="shared" si="5"/>
        <v>0</v>
      </c>
    </row>
    <row r="50" spans="1:7" x14ac:dyDescent="0.2">
      <c r="A50" s="56" t="s">
        <v>7</v>
      </c>
      <c r="B50" s="30">
        <f>B41+B45+B48</f>
        <v>2555341731</v>
      </c>
      <c r="C50" s="30">
        <f>C41+C45+C48</f>
        <v>946862860.39999998</v>
      </c>
      <c r="D50" s="30">
        <f t="shared" si="4"/>
        <v>3502204591.4000001</v>
      </c>
      <c r="E50" s="30">
        <f>E41+E45+E48</f>
        <v>911335181.13</v>
      </c>
      <c r="F50" s="30">
        <f t="shared" ref="F50:G50" si="8">F41+F45+F48</f>
        <v>911335181.13</v>
      </c>
      <c r="G50" s="30">
        <f t="shared" si="8"/>
        <v>-1644006549.8699999</v>
      </c>
    </row>
    <row r="51" spans="1:7" ht="10.5" customHeight="1" x14ac:dyDescent="0.2">
      <c r="A51" s="15"/>
      <c r="B51" s="16"/>
      <c r="C51" s="16"/>
      <c r="D51" s="16"/>
      <c r="E51" s="20" t="s">
        <v>13</v>
      </c>
      <c r="F51" s="21"/>
      <c r="G51" s="26">
        <f>IF(G50&lt;0,0,G50)</f>
        <v>0</v>
      </c>
    </row>
    <row r="52" spans="1:7" ht="12" customHeight="1" x14ac:dyDescent="0.2">
      <c r="A52" s="41" t="s">
        <v>42</v>
      </c>
      <c r="B52" s="42"/>
      <c r="C52" s="42"/>
      <c r="D52" s="42"/>
    </row>
    <row r="53" spans="1:7" ht="12" customHeight="1" x14ac:dyDescent="0.2">
      <c r="A53" s="31" t="s">
        <v>23</v>
      </c>
    </row>
    <row r="54" spans="1:7" ht="8.25" customHeight="1" x14ac:dyDescent="0.2">
      <c r="A54" s="68" t="s">
        <v>40</v>
      </c>
      <c r="B54" s="68"/>
      <c r="C54" s="68"/>
      <c r="D54" s="68"/>
      <c r="E54" s="68"/>
      <c r="F54" s="68"/>
    </row>
    <row r="55" spans="1:7" ht="2.25" customHeight="1" x14ac:dyDescent="0.2">
      <c r="A55" s="68"/>
      <c r="B55" s="68"/>
      <c r="C55" s="68"/>
      <c r="D55" s="68"/>
      <c r="E55" s="68"/>
      <c r="F55" s="68"/>
    </row>
    <row r="56" spans="1:7" ht="12" customHeight="1" x14ac:dyDescent="0.2">
      <c r="A56" s="68"/>
      <c r="B56" s="68"/>
      <c r="C56" s="68"/>
      <c r="D56" s="68"/>
      <c r="E56" s="68"/>
      <c r="F56" s="68"/>
    </row>
    <row r="57" spans="1:7" ht="15" customHeight="1" x14ac:dyDescent="0.2">
      <c r="A57" s="59" t="s">
        <v>25</v>
      </c>
      <c r="B57"/>
      <c r="C57"/>
      <c r="D57"/>
      <c r="E57"/>
      <c r="F57"/>
      <c r="G57"/>
    </row>
    <row r="58" spans="1:7" ht="6" customHeight="1" x14ac:dyDescent="0.2">
      <c r="A58" s="22"/>
      <c r="B58" s="23"/>
      <c r="C58" s="23"/>
      <c r="D58" s="23"/>
      <c r="E58" s="23"/>
      <c r="F58" s="23"/>
      <c r="G58" s="23"/>
    </row>
    <row r="59" spans="1:7" x14ac:dyDescent="0.2">
      <c r="A59" s="23"/>
      <c r="B59" s="23"/>
      <c r="C59" s="23"/>
      <c r="D59" s="23"/>
      <c r="E59" s="23"/>
      <c r="F59" s="23"/>
      <c r="G59" s="23"/>
    </row>
    <row r="60" spans="1:7" ht="44.25" customHeight="1" x14ac:dyDescent="0.2">
      <c r="A60" s="23"/>
      <c r="B60" s="23"/>
      <c r="C60" s="23"/>
      <c r="D60" s="23"/>
      <c r="E60" s="23"/>
      <c r="F60" s="23"/>
      <c r="G60" s="23"/>
    </row>
    <row r="61" spans="1:7" x14ac:dyDescent="0.2">
      <c r="A61" s="22"/>
      <c r="B61" s="22"/>
      <c r="C61" s="22"/>
      <c r="D61" s="22"/>
      <c r="E61" s="22"/>
      <c r="F61" s="22"/>
      <c r="G61" s="22"/>
    </row>
    <row r="62" spans="1:7" x14ac:dyDescent="0.2">
      <c r="A62" s="22"/>
      <c r="B62" s="22"/>
      <c r="C62" s="22"/>
      <c r="D62" s="22"/>
      <c r="E62" s="22"/>
      <c r="F62" s="22"/>
      <c r="G62" s="22"/>
    </row>
    <row r="63" spans="1:7" ht="15.75" customHeight="1" x14ac:dyDescent="0.2">
      <c r="A63" s="22"/>
      <c r="B63" s="22"/>
      <c r="C63" s="22"/>
      <c r="D63" s="22"/>
      <c r="E63" s="22"/>
      <c r="F63" s="22"/>
      <c r="G63" s="22"/>
    </row>
  </sheetData>
  <sheetProtection formatCells="0" formatColumns="0" formatRows="0" insertRows="0" autoFilter="0"/>
  <mergeCells count="11">
    <mergeCell ref="A38:A39"/>
    <mergeCell ref="B38:F38"/>
    <mergeCell ref="G38:G39"/>
    <mergeCell ref="A54:F56"/>
    <mergeCell ref="A1:G1"/>
    <mergeCell ref="A2:A3"/>
    <mergeCell ref="B2:F2"/>
    <mergeCell ref="G2:G3"/>
    <mergeCell ref="A17:A18"/>
    <mergeCell ref="B17:F17"/>
    <mergeCell ref="G17:G18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EAIE_GTO_PJEG_01_25</vt:lpstr>
      <vt:lpstr>EAIE_GTO_PJEG_01_25!Área_de_impresión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Eduardo Contreras Nieto</cp:lastModifiedBy>
  <cp:lastPrinted>2025-04-28T21:23:30Z</cp:lastPrinted>
  <dcterms:created xsi:type="dcterms:W3CDTF">2012-12-11T20:48:19Z</dcterms:created>
  <dcterms:modified xsi:type="dcterms:W3CDTF">2025-04-29T15:54:20Z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