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 tabRatio="863" activeTab="1"/>
  </bookViews>
  <sheets>
    <sheet name="Notas a los Edos Financieros" sheetId="73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</sheets>
  <externalReferences>
    <externalReference r:id="rId8"/>
  </externalReferences>
  <definedNames>
    <definedName name="PE_A">[1]!PE[Aprobado]</definedName>
    <definedName name="PE_COG">[1]!PE[COG]</definedName>
    <definedName name="PE_D">[1]!PE[Devengado]</definedName>
    <definedName name="PE_M">[1]!PE[Amp/Red]</definedName>
    <definedName name="PE_P">[1]!PE[Pagado]</definedName>
    <definedName name="_xlnm.Print_Titles" localSheetId="2">EA!$1:$5</definedName>
    <definedName name="_xlnm.Print_Titles" localSheetId="4">EFE!$1:$5</definedName>
    <definedName name="_xlnm.Print_Titles" localSheetId="1">ESF!$1:$4</definedName>
  </definedNames>
  <calcPr calcId="152511"/>
</workbook>
</file>

<file path=xl/calcChain.xml><?xml version="1.0" encoding="utf-8"?>
<calcChain xmlns="http://schemas.openxmlformats.org/spreadsheetml/2006/main">
  <c r="E49" i="62" l="1"/>
  <c r="C163" i="59" l="1"/>
  <c r="F44" i="64" l="1"/>
  <c r="F38" i="64"/>
  <c r="F37" i="64"/>
  <c r="F34" i="64"/>
  <c r="G25" i="63" l="1"/>
  <c r="G10" i="63"/>
  <c r="F212" i="60"/>
  <c r="F211" i="60"/>
  <c r="F210" i="60"/>
  <c r="F209" i="60"/>
  <c r="F208" i="60"/>
  <c r="F207" i="60"/>
  <c r="F206" i="60"/>
  <c r="F205" i="60"/>
  <c r="F204" i="60"/>
  <c r="F203" i="60"/>
  <c r="F202" i="60"/>
  <c r="F201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7" i="60"/>
  <c r="F176" i="60"/>
  <c r="F175" i="60"/>
  <c r="F174" i="60"/>
  <c r="F173" i="60"/>
  <c r="F172" i="60"/>
  <c r="F171" i="60"/>
  <c r="F170" i="60"/>
  <c r="F169" i="60"/>
  <c r="F168" i="60"/>
  <c r="F167" i="60"/>
  <c r="F166" i="60"/>
  <c r="F165" i="60"/>
  <c r="F164" i="60"/>
  <c r="F163" i="60"/>
  <c r="F162" i="60"/>
  <c r="F161" i="60"/>
  <c r="F160" i="60"/>
  <c r="F159" i="60"/>
  <c r="F158" i="60"/>
  <c r="F157" i="60"/>
  <c r="F156" i="60"/>
  <c r="F155" i="60"/>
  <c r="F154" i="60"/>
  <c r="F153" i="60"/>
  <c r="F152" i="60"/>
  <c r="F151" i="60"/>
  <c r="F150" i="60"/>
  <c r="F149" i="60"/>
  <c r="F148" i="60"/>
  <c r="F147" i="60"/>
  <c r="F146" i="60"/>
  <c r="F145" i="60"/>
  <c r="F144" i="60"/>
  <c r="F143" i="60"/>
  <c r="F142" i="60"/>
  <c r="F141" i="60"/>
  <c r="F140" i="60"/>
  <c r="F139" i="60"/>
  <c r="F138" i="60"/>
  <c r="F137" i="60"/>
  <c r="F136" i="60"/>
  <c r="F135" i="60"/>
  <c r="F134" i="60"/>
  <c r="F133" i="60"/>
  <c r="F132" i="60"/>
  <c r="F131" i="60"/>
  <c r="F130" i="60"/>
  <c r="F129" i="60"/>
  <c r="F128" i="60"/>
  <c r="F127" i="60"/>
  <c r="F126" i="60"/>
  <c r="F125" i="60"/>
  <c r="F124" i="60"/>
  <c r="F123" i="60"/>
  <c r="F122" i="60"/>
  <c r="F121" i="60"/>
  <c r="F120" i="60"/>
  <c r="F119" i="60"/>
  <c r="F118" i="60"/>
  <c r="F117" i="60"/>
  <c r="F116" i="60"/>
  <c r="F115" i="60"/>
  <c r="F114" i="60"/>
  <c r="F113" i="60"/>
  <c r="F112" i="60"/>
  <c r="F111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8" i="60"/>
  <c r="F97" i="60"/>
  <c r="F96" i="60"/>
  <c r="F95" i="60"/>
  <c r="F94" i="60"/>
  <c r="F112" i="59"/>
  <c r="F111" i="59" s="1"/>
  <c r="D120" i="59"/>
  <c r="D118" i="59"/>
  <c r="D111" i="59" s="1"/>
  <c r="F33" i="64" l="1"/>
  <c r="F10" i="64"/>
  <c r="G18" i="63" l="1"/>
  <c r="F136" i="62"/>
  <c r="E136" i="62"/>
  <c r="F89" i="60"/>
  <c r="F84" i="60"/>
  <c r="F82" i="60"/>
  <c r="F68" i="60"/>
  <c r="F64" i="60"/>
  <c r="F63" i="60"/>
  <c r="F56" i="60"/>
  <c r="F55" i="60"/>
  <c r="F47" i="60"/>
  <c r="F36" i="60"/>
  <c r="F35" i="60"/>
  <c r="F9" i="60"/>
  <c r="F8" i="60" l="1"/>
  <c r="A3" i="64" l="1"/>
  <c r="A3" i="63"/>
  <c r="G3" i="60"/>
  <c r="G2" i="60" l="1"/>
  <c r="H2" i="59"/>
  <c r="G23" i="63" l="1"/>
  <c r="G26" i="63" s="1"/>
  <c r="H24" i="63"/>
  <c r="G121" i="59" l="1"/>
  <c r="G111" i="59"/>
  <c r="G44" i="64" l="1"/>
  <c r="A3" i="60" l="1"/>
  <c r="A1" i="60"/>
  <c r="F3" i="62"/>
  <c r="F2" i="62"/>
  <c r="F1" i="62"/>
  <c r="F3" i="61"/>
  <c r="F2" i="61"/>
  <c r="F1" i="61"/>
  <c r="F13" i="59"/>
  <c r="G13" i="59" s="1"/>
  <c r="A3" i="61" l="1"/>
  <c r="A3" i="62"/>
  <c r="A1" i="61"/>
  <c r="A1" i="62"/>
  <c r="F42" i="64" l="1"/>
  <c r="F45" i="64" l="1"/>
  <c r="F46" i="64"/>
</calcChain>
</file>

<file path=xl/sharedStrings.xml><?xml version="1.0" encoding="utf-8"?>
<sst xmlns="http://schemas.openxmlformats.org/spreadsheetml/2006/main" count="1035" uniqueCount="571">
  <si>
    <t>ESF-01</t>
  </si>
  <si>
    <t>ESF-02</t>
  </si>
  <si>
    <t>ESF-03</t>
  </si>
  <si>
    <t>ESF-05</t>
  </si>
  <si>
    <t>ESF-06</t>
  </si>
  <si>
    <t>ESF-07</t>
  </si>
  <si>
    <t>ESF-08</t>
  </si>
  <si>
    <t>ESF-09</t>
  </si>
  <si>
    <t>ESF-10</t>
  </si>
  <si>
    <t>ESF-11</t>
  </si>
  <si>
    <t>ESF-12</t>
  </si>
  <si>
    <t>ESF-13</t>
  </si>
  <si>
    <t>ESF-14</t>
  </si>
  <si>
    <t>VHP-01</t>
  </si>
  <si>
    <t>VHP-02</t>
  </si>
  <si>
    <t>EFE-01</t>
  </si>
  <si>
    <t>EFE-02</t>
  </si>
  <si>
    <t>EFE-03</t>
  </si>
  <si>
    <t>INVERSIÓN PÚBLICA</t>
  </si>
  <si>
    <t>Provisiones</t>
  </si>
  <si>
    <t>Disminución de Bienes por pérdida, obsolescencia y deterioro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</si>
  <si>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</si>
  <si>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</si>
  <si>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</si>
  <si>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</si>
  <si>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</si>
  <si>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</si>
  <si>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</si>
  <si>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</si>
  <si>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</si>
  <si>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</si>
  <si>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</si>
  <si>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</si>
  <si>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</si>
  <si>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</si>
  <si>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</si>
  <si>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</si>
  <si>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</si>
  <si>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</si>
  <si>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</si>
  <si>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</si>
  <si>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</si>
  <si>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</si>
  <si>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</si>
  <si>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</si>
  <si>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</si>
  <si>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VHP-01 PATRIMONIO CONTRIBUIDO</t>
  </si>
  <si>
    <t>VHP-02 PATRIMONIO GENERADO</t>
  </si>
  <si>
    <t>Factibilidad de Cobro</t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</si>
  <si>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</si>
  <si>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</si>
  <si>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</si>
  <si>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</si>
  <si>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</si>
  <si>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</si>
  <si>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</si>
  <si>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</si>
  <si>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</si>
  <si>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</si>
  <si>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</si>
  <si>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</si>
  <si>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</si>
  <si>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</si>
  <si>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</si>
  <si>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</si>
  <si>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</si>
  <si>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</si>
  <si>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</si>
  <si>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</si>
  <si>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</si>
  <si>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</si>
  <si>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</si>
  <si>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</si>
  <si>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</si>
  <si>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</si>
  <si>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</si>
  <si>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</si>
  <si>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</si>
  <si>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</si>
  <si>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</si>
  <si>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</si>
  <si>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</si>
  <si>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</si>
  <si>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</si>
  <si>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</si>
  <si>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</si>
  <si>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</si>
  <si>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</si>
  <si>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</si>
  <si>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</si>
  <si>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</si>
  <si>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</si>
  <si>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</si>
  <si>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</si>
  <si>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</si>
  <si>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</si>
  <si>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</si>
  <si>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</si>
  <si>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</si>
  <si>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</si>
  <si>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</si>
  <si>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</si>
  <si>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</si>
  <si>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</si>
  <si>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</si>
  <si>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</si>
  <si>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</si>
  <si>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</si>
  <si>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</si>
  <si>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</si>
  <si>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</si>
  <si>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</si>
  <si>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</si>
  <si>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</si>
  <si>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</si>
  <si>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</si>
  <si>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</si>
  <si>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</si>
  <si>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</si>
  <si>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</si>
  <si>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</si>
  <si>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</si>
  <si>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</si>
  <si>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</si>
  <si>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</si>
  <si>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</si>
  <si>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</si>
  <si>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</si>
  <si>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</si>
  <si>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</si>
  <si>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</si>
  <si>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</si>
  <si>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</si>
  <si>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</si>
  <si>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</si>
  <si>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</si>
  <si>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</si>
  <si>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</si>
  <si>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</si>
  <si>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</si>
  <si>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</si>
  <si>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</si>
  <si>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</si>
  <si>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</si>
  <si>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</si>
  <si>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</si>
  <si>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</si>
  <si>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</si>
  <si>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</si>
  <si>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</si>
  <si>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</si>
  <si>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</si>
  <si>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</si>
  <si>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</si>
  <si>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</si>
  <si>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</si>
  <si>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</si>
  <si>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</si>
  <si>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</si>
  <si>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</si>
  <si>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</si>
  <si>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</si>
  <si>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</si>
  <si>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</si>
  <si>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</si>
  <si>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</si>
  <si>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</si>
  <si>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</si>
  <si>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</si>
  <si>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</si>
  <si>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</si>
  <si>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</si>
  <si>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</si>
  <si>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</si>
  <si>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</si>
  <si>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</si>
  <si>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</si>
  <si>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</si>
  <si>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</si>
  <si>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</si>
  <si>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</si>
  <si>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</si>
  <si>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</si>
  <si>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</si>
  <si>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</si>
  <si>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</si>
  <si>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</si>
  <si>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</si>
  <si>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</si>
  <si>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</si>
  <si>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</si>
  <si>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</si>
  <si>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</si>
  <si>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</si>
  <si>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</si>
  <si>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</si>
  <si>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</si>
  <si>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</si>
  <si>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</si>
  <si>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</si>
  <si>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</si>
  <si>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</si>
  <si>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</si>
  <si>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</si>
  <si>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</si>
  <si>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</si>
  <si>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</si>
  <si>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</si>
  <si>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</si>
  <si>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</si>
  <si>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</si>
  <si>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</si>
  <si>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</si>
  <si>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</si>
  <si>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</si>
  <si>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</si>
  <si>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</si>
  <si>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</si>
  <si>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</si>
  <si>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</si>
  <si>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</si>
  <si>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</si>
  <si>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</si>
  <si>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</si>
  <si>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</si>
  <si>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</si>
  <si>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</si>
  <si>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</si>
  <si>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</si>
  <si>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</si>
  <si>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</si>
  <si>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</si>
  <si>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</si>
  <si>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</si>
  <si>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</si>
  <si>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</si>
  <si>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</si>
  <si>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</si>
  <si>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</si>
  <si>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</si>
  <si>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</si>
  <si>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</si>
  <si>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</si>
  <si>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</si>
  <si>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</si>
  <si>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</si>
  <si>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</si>
  <si>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</si>
  <si>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</si>
  <si>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</si>
  <si>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</si>
  <si>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</si>
  <si>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</si>
  <si>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</si>
  <si>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</si>
  <si>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</si>
  <si>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</si>
  <si>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</si>
  <si>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</si>
  <si>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</si>
  <si>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</si>
  <si>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</si>
  <si>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</si>
  <si>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</si>
  <si>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</si>
  <si>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</si>
  <si>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</si>
  <si>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</si>
  <si>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</si>
  <si>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</si>
  <si>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</si>
  <si>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</si>
  <si>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</si>
  <si>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</si>
  <si>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</si>
  <si>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</si>
  <si>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</si>
  <si>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</si>
  <si>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</si>
  <si>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</si>
  <si>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</si>
  <si>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</si>
  <si>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</si>
  <si>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</si>
  <si>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</si>
  <si>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</si>
  <si>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</si>
  <si>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</si>
  <si>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</si>
  <si>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</si>
  <si>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</si>
  <si>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</si>
  <si>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</si>
  <si>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</si>
  <si>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</si>
  <si>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</si>
  <si>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</si>
  <si>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</si>
  <si>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</si>
  <si>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</si>
  <si>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</si>
  <si>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</si>
  <si>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</si>
  <si>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</si>
  <si>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</si>
  <si>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</si>
  <si>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</si>
  <si>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</si>
  <si>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</si>
  <si>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</si>
  <si>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</si>
  <si>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</si>
  <si>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</si>
  <si>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</si>
  <si>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</si>
  <si>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</si>
  <si>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</si>
  <si>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</si>
  <si>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</si>
  <si>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</si>
  <si>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</si>
  <si>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</si>
  <si>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</si>
  <si>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</si>
  <si>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</si>
  <si>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</si>
  <si>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</si>
  <si>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</si>
  <si>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</si>
  <si>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</si>
  <si>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</si>
  <si>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</si>
  <si>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</si>
  <si>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</si>
  <si>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</si>
  <si>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</si>
  <si>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</si>
  <si>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</si>
  <si>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</si>
  <si>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</si>
  <si>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</si>
  <si>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</si>
  <si>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</si>
  <si>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</si>
  <si>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Conciliación entre los Ingresos Presupuestarios y Contables</t>
  </si>
  <si>
    <t>Conciliación entre los Egresos Presupuestarios y los Gastos Contables</t>
  </si>
  <si>
    <t>Poder Judicial del Estado de Guanajuato</t>
  </si>
  <si>
    <t>100% Factible</t>
  </si>
  <si>
    <t>Promedio</t>
  </si>
  <si>
    <t>Sin Movimiento</t>
  </si>
  <si>
    <t>Fondos de Inversión Stergob y Pagaré Bancario</t>
  </si>
  <si>
    <t>Línea Recta</t>
  </si>
  <si>
    <t>Mensual</t>
  </si>
  <si>
    <t>10% / 33% / 20%</t>
  </si>
  <si>
    <t>20% / 25%</t>
  </si>
  <si>
    <t>No Aplica</t>
  </si>
  <si>
    <t>No existen características cualitativas que impacten</t>
  </si>
  <si>
    <t>Particulares</t>
  </si>
  <si>
    <t>Sin movimiento</t>
  </si>
  <si>
    <t>Aportación</t>
  </si>
  <si>
    <t>Estatal/Federal</t>
  </si>
  <si>
    <t>Estatal/otros</t>
  </si>
  <si>
    <t>100% anual</t>
  </si>
  <si>
    <t>Nómina</t>
  </si>
  <si>
    <t>Certificados de depósito garantía proceso jurídico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</si>
  <si>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</si>
  <si>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</si>
  <si>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</si>
  <si>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</si>
  <si>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</si>
  <si>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</si>
  <si>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</si>
  <si>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</si>
  <si>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</si>
  <si>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</si>
  <si>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</si>
  <si>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</si>
  <si>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</si>
  <si>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</si>
  <si>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</si>
  <si>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</si>
  <si>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</si>
  <si>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</si>
  <si>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</si>
  <si>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</si>
  <si>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</si>
  <si>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Ingresos por Venta de Bienes y Prestación de Servicios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</si>
  <si>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</si>
  <si>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</si>
  <si>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</si>
  <si>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</si>
  <si>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</si>
  <si>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</si>
  <si>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</si>
  <si>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</si>
  <si>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</si>
  <si>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</si>
  <si>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</si>
  <si>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</si>
  <si>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</si>
  <si>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</si>
  <si>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</si>
  <si>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</si>
  <si>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</si>
  <si>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</si>
  <si>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3. Menos Ingresos Presupuestarios no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</si>
  <si>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</si>
  <si>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</si>
  <si>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</si>
  <si>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</si>
  <si>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</si>
  <si>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</si>
  <si>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</si>
  <si>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</si>
  <si>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</si>
  <si>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</si>
  <si>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</si>
  <si>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</si>
  <si>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</si>
  <si>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</si>
  <si>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</si>
  <si>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</si>
  <si>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</si>
  <si>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</si>
  <si>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</si>
  <si>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</si>
  <si>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</si>
  <si>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</si>
  <si>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</si>
  <si>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</si>
  <si>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</si>
  <si>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Presupuestales</t>
  </si>
  <si>
    <t>3.1</t>
  </si>
  <si>
    <t>3.2</t>
  </si>
  <si>
    <t>3.3</t>
  </si>
  <si>
    <t>3.6</t>
  </si>
  <si>
    <t>3.7</t>
  </si>
  <si>
    <t>Otros Gastos Contables No Presupuestarios</t>
  </si>
  <si>
    <t xml:space="preserve"> </t>
  </si>
  <si>
    <t>Notas de Desglose del Estado de Situación Financiera</t>
  </si>
  <si>
    <t>Notas de Desglose y Memoria</t>
  </si>
  <si>
    <t>Trimestral</t>
  </si>
  <si>
    <t>NOTAS</t>
  </si>
  <si>
    <t>DESCRIPCIÓN</t>
  </si>
  <si>
    <t>I. NOTAS DE DESGLOSE:</t>
  </si>
  <si>
    <t>INFORMACION CONTABLE</t>
  </si>
  <si>
    <t>FONDOS CON AFECTACIÓN ESPECÍFICA E INVERSIONES FINANCIERAS</t>
  </si>
  <si>
    <t>CONTRIBUCIONES POR RECUPERAR</t>
  </si>
  <si>
    <t>CONTRIBUCIONES POR RECUPERAR CORTO PLAZO</t>
  </si>
  <si>
    <t>BIENES DISPONIBLES PARA SU TRANSFORMACIÓN ESTIMACIONES Y DETERIOROS</t>
  </si>
  <si>
    <t>INVENTARIO Y ALMACENES</t>
  </si>
  <si>
    <t>FIDEICOMISOS, MANDATOS Y CONTRATOS ANÁLOGOS</t>
  </si>
  <si>
    <t>PARTICIPACIONES Y APORTACIONES DE CAPITAL</t>
  </si>
  <si>
    <t>BIENES MUEBLES E INMUEBLES</t>
  </si>
  <si>
    <t>INTANGIBLES Y DIFERIDOS</t>
  </si>
  <si>
    <t>ESTIMACIONES Y DETERIOROS</t>
  </si>
  <si>
    <t>OTROS ACTIVOS NO CIRCULANTES</t>
  </si>
  <si>
    <t>CUENTAS Y DOCUMENTOS POR PAGAR</t>
  </si>
  <si>
    <t>FONDOS Y BIENES DE TERCEROS</t>
  </si>
  <si>
    <t>OTROS PASIVOS CIRCULANTES</t>
  </si>
  <si>
    <t>ACT-01</t>
  </si>
  <si>
    <t>ACT-02</t>
  </si>
  <si>
    <t>PARTICIPACIONES, APORTACIONES, CONVENIOS, INCENTIVOS…</t>
  </si>
  <si>
    <t>ACT-03</t>
  </si>
  <si>
    <t>ACT-03 OTROS INGRESOS</t>
  </si>
  <si>
    <t>ACT-04</t>
  </si>
  <si>
    <t>PATRIMONIO CONTRIBUIDO</t>
  </si>
  <si>
    <t>PATRIMONIO GENERADO</t>
  </si>
  <si>
    <t>FLUJO DE EFECTIVO</t>
  </si>
  <si>
    <t>ADQ. BIENES MUEBLES E INMUEBLES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</si>
  <si>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</si>
  <si>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</si>
  <si>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</si>
  <si>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</si>
  <si>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</si>
  <si>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</si>
  <si>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</si>
  <si>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</si>
  <si>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</si>
  <si>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Préstamos Otorgados a Corto Plazo</t>
  </si>
  <si>
    <t>Otros</t>
  </si>
  <si>
    <t>En comodato al Poder Ejecutivo</t>
  </si>
  <si>
    <t>Estatal/Otros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</si>
  <si>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</si>
  <si>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</si>
  <si>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</si>
  <si>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</si>
  <si>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</si>
  <si>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</si>
  <si>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</si>
  <si>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</si>
  <si>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</si>
  <si>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</si>
  <si>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</si>
  <si>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</si>
  <si>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</si>
  <si>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</si>
  <si>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</si>
  <si>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</si>
  <si>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</si>
  <si>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</si>
  <si>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</si>
  <si>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</si>
  <si>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</si>
  <si>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</si>
  <si>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</si>
  <si>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</si>
  <si>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</si>
  <si>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Total Efectivos y Equivalentes</t>
  </si>
  <si>
    <t>Total de Aplicación de efectivo por Actividades de Inversión</t>
  </si>
  <si>
    <t>Bajo protesta de decir verdad declaramos que los Estados Financieros y sus notas, son razonablemente correctos y son responsabilidad del emisor.</t>
  </si>
  <si>
    <t>4. Total de Ingresos Contables</t>
  </si>
  <si>
    <t>4. Total de Gastos Contables</t>
  </si>
  <si>
    <t>Estado del bien</t>
  </si>
  <si>
    <t>Características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</si>
  <si>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</si>
  <si>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</si>
  <si>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</si>
  <si>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</si>
  <si>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</si>
  <si>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</si>
  <si>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</si>
  <si>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</si>
  <si>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</si>
  <si>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</si>
  <si>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</si>
  <si>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</si>
  <si>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</si>
  <si>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</si>
  <si>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</si>
  <si>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</si>
  <si>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</si>
  <si>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</si>
  <si>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</si>
  <si>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INGRESOS Y OTROS BENEFICIOS</t>
  </si>
  <si>
    <t>Explicación</t>
  </si>
  <si>
    <t>Buen estado</t>
  </si>
  <si>
    <t>Pasivo Laboral</t>
  </si>
  <si>
    <t>3.4</t>
  </si>
  <si>
    <t>Materiales y Suministros (consumos)</t>
  </si>
  <si>
    <t>3.5</t>
  </si>
  <si>
    <t>Inversiones a Largo Plazo</t>
  </si>
  <si>
    <t>Títulos y Valores a Largo Plazo</t>
  </si>
  <si>
    <t>Otros Derechos a Recibir Efectivo y Equivalentes a Corto Plazo</t>
  </si>
  <si>
    <t>Métodos Aplicados</t>
  </si>
  <si>
    <t>Pasivos Diferidos a Corto Plazo</t>
  </si>
  <si>
    <t>Ingresos Cobrados por Adelantado a Corto Plazo</t>
  </si>
  <si>
    <t>Intereses Cobrados por Adelantado a Corto Plazo</t>
  </si>
  <si>
    <t>ACT-01 INGRESOS Y OTROS BENEFICIOS</t>
  </si>
  <si>
    <t>EFE-02 ADQ. DE ACT. DE INVERSIÓN EFECTIVAMENTE PAGADAS</t>
  </si>
  <si>
    <t>Ministraciones</t>
  </si>
  <si>
    <t>Impacto a la informacion financiera</t>
  </si>
  <si>
    <t>EFE-01 EFECTIVO Y EQUIVALENTES</t>
  </si>
  <si>
    <t>Pasivo Laboral/Dem.-Juicios</t>
  </si>
  <si>
    <t>Pasivo Demandas-Juicios</t>
  </si>
  <si>
    <t>Tiempo indefinido</t>
  </si>
  <si>
    <t>Duración juicio</t>
  </si>
  <si>
    <t>Tiempo indef./Duración Juic.</t>
  </si>
  <si>
    <t>Correspondiente del 1 de Enero al 30 de Septiembre de 2024</t>
  </si>
  <si>
    <t>De acuerdo a las características de los materiales existentes en el almacén</t>
  </si>
  <si>
    <t>Es relevante por el volumén de materiales que se maneja</t>
  </si>
  <si>
    <t>Inmuebles</t>
  </si>
  <si>
    <t>Varias</t>
  </si>
  <si>
    <t>Muebles</t>
  </si>
  <si>
    <t>ESF-04 BIENES DISPONIBLES PARA SU TRANSFORMACIÓN ESTIMACIONES Y DETERIOROS (INVENTARIOS)</t>
  </si>
  <si>
    <t>Método de Depreciación</t>
  </si>
  <si>
    <t>Tasas Determinadas</t>
  </si>
  <si>
    <t>ESF-14 PASIVOS DIFERIDOS</t>
  </si>
  <si>
    <t>EFE-03 CONCILIACION DE FLUJOS DE EFECTIVO NETOS</t>
  </si>
  <si>
    <t>ACT-02 GASTOS Y OTRAS PERDIDAS</t>
  </si>
  <si>
    <t>Correspondiente del 1 de Enero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</si>
</sst>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6" formatCode="_-[$€-2]* #,##0.00_-;\-[$€-2]* #,##0.00_-;_-[$€-2]* &quot;-&quot;??_-"/>
    <numFmt numFmtId="167" formatCode="General_)"/>
  </numFmts>
  <fonts count="4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A5A5A5"/>
        <bgColor rgb="FFA5A5A5"/>
      </patternFill>
    </fill>
    <fill>
      <patternFill patternType="solid">
        <fgColor theme="0" tint="-0.249977111117893"/>
        <bgColor rgb="FFD8D8D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0" fontId="4" fillId="0" borderId="0"/>
    <xf numFmtId="0" fontId="16" fillId="0" borderId="0"/>
    <xf numFmtId="0" fontId="17" fillId="0" borderId="0"/>
    <xf numFmtId="0" fontId="5" fillId="0" borderId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0" applyNumberFormat="0" applyAlignment="0" applyProtection="0"/>
    <xf numFmtId="0" fontId="25" fillId="9" borderId="11" applyNumberFormat="0" applyAlignment="0" applyProtection="0"/>
    <xf numFmtId="0" fontId="26" fillId="9" borderId="10" applyNumberFormat="0" applyAlignment="0" applyProtection="0"/>
    <xf numFmtId="0" fontId="27" fillId="0" borderId="12" applyNumberFormat="0" applyFill="0" applyAlignment="0" applyProtection="0"/>
    <xf numFmtId="0" fontId="28" fillId="10" borderId="13" applyNumberFormat="0" applyAlignment="0" applyProtection="0"/>
    <xf numFmtId="0" fontId="29" fillId="0" borderId="0" applyNumberFormat="0" applyFill="0" applyBorder="0" applyAlignment="0" applyProtection="0"/>
    <xf numFmtId="0" fontId="4" fillId="11" borderId="14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03">
    <xf numFmtId="0" fontId="0" fillId="0" borderId="0" xfId="0"/>
    <xf numFmtId="0" fontId="9" fillId="3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0" fillId="0" borderId="0" xfId="8" applyFont="1"/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4" fontId="10" fillId="0" borderId="0" xfId="9" applyNumberFormat="1" applyFont="1"/>
    <xf numFmtId="0" fontId="10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9" fillId="0" borderId="3" xfId="10" applyFont="1" applyBorder="1" applyAlignment="1">
      <alignment vertical="center"/>
    </xf>
    <xf numFmtId="4" fontId="10" fillId="0" borderId="4" xfId="10" applyNumberFormat="1" applyFont="1" applyBorder="1" applyAlignment="1">
      <alignment horizontal="right" vertical="center"/>
    </xf>
    <xf numFmtId="0" fontId="5" fillId="0" borderId="0" xfId="10" applyFont="1" applyAlignment="1">
      <alignment horizontal="center" vertical="center"/>
    </xf>
    <xf numFmtId="0" fontId="5" fillId="0" borderId="3" xfId="10" applyFont="1" applyBorder="1"/>
    <xf numFmtId="4" fontId="5" fillId="0" borderId="4" xfId="10" applyNumberFormat="1" applyFont="1" applyBorder="1"/>
    <xf numFmtId="4" fontId="5" fillId="0" borderId="0" xfId="10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164" fontId="5" fillId="0" borderId="0" xfId="0" applyNumberFormat="1" applyFont="1"/>
    <xf numFmtId="9" fontId="10" fillId="0" borderId="0" xfId="8" applyNumberFormat="1" applyFont="1" applyAlignment="1">
      <alignment horizontal="center"/>
    </xf>
    <xf numFmtId="4" fontId="10" fillId="0" borderId="0" xfId="8" applyNumberFormat="1" applyFont="1" applyAlignment="1">
      <alignment horizontal="center"/>
    </xf>
    <xf numFmtId="0" fontId="9" fillId="0" borderId="0" xfId="8" applyFont="1"/>
    <xf numFmtId="0" fontId="2" fillId="0" borderId="0" xfId="13" applyFont="1"/>
    <xf numFmtId="0" fontId="2" fillId="0" borderId="0" xfId="13" applyFont="1" applyAlignment="1">
      <alignment horizontal="center"/>
    </xf>
    <xf numFmtId="0" fontId="13" fillId="3" borderId="0" xfId="8" applyFont="1" applyFill="1" applyAlignment="1">
      <alignment vertical="center"/>
    </xf>
    <xf numFmtId="0" fontId="13" fillId="3" borderId="0" xfId="8" applyFont="1" applyFill="1" applyAlignment="1">
      <alignment horizontal="left" vertical="center"/>
    </xf>
    <xf numFmtId="0" fontId="2" fillId="0" borderId="0" xfId="0" applyFont="1" applyProtection="1">
      <protection locked="0"/>
    </xf>
    <xf numFmtId="0" fontId="9" fillId="3" borderId="0" xfId="8" applyFont="1" applyFill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 indent="1"/>
      <protection locked="0"/>
    </xf>
    <xf numFmtId="0" fontId="37" fillId="0" borderId="20" xfId="123" applyFont="1" applyBorder="1" applyAlignment="1" applyProtection="1">
      <alignment horizontal="center"/>
      <protection locked="0"/>
    </xf>
    <xf numFmtId="0" fontId="37" fillId="0" borderId="21" xfId="123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Protection="1">
      <protection locked="0"/>
    </xf>
    <xf numFmtId="4" fontId="6" fillId="0" borderId="0" xfId="10" applyNumberFormat="1" applyFont="1"/>
    <xf numFmtId="0" fontId="1" fillId="0" borderId="0" xfId="10" applyFont="1" applyAlignment="1" applyProtection="1">
      <alignment horizontal="center" vertical="center" wrapText="1"/>
      <protection locked="0"/>
    </xf>
    <xf numFmtId="4" fontId="2" fillId="0" borderId="0" xfId="10" applyNumberFormat="1" applyFont="1"/>
    <xf numFmtId="4" fontId="1" fillId="0" borderId="4" xfId="11" applyNumberFormat="1" applyFont="1" applyBorder="1" applyAlignment="1">
      <alignment horizontal="right"/>
    </xf>
    <xf numFmtId="4" fontId="8" fillId="0" borderId="0" xfId="10" applyNumberFormat="1" applyFont="1" applyAlignment="1">
      <alignment horizontal="right"/>
    </xf>
    <xf numFmtId="4" fontId="8" fillId="0" borderId="4" xfId="10" applyNumberFormat="1" applyFont="1" applyBorder="1" applyAlignment="1">
      <alignment horizontal="right"/>
    </xf>
    <xf numFmtId="4" fontId="10" fillId="0" borderId="0" xfId="10" applyNumberFormat="1" applyFont="1" applyAlignment="1">
      <alignment horizontal="right" vertical="center"/>
    </xf>
    <xf numFmtId="4" fontId="8" fillId="36" borderId="4" xfId="10" applyNumberFormat="1" applyFont="1" applyFill="1" applyBorder="1" applyAlignment="1">
      <alignment horizontal="right"/>
    </xf>
    <xf numFmtId="4" fontId="8" fillId="0" borderId="4" xfId="10" applyNumberFormat="1" applyFont="1" applyBorder="1"/>
    <xf numFmtId="4" fontId="8" fillId="0" borderId="0" xfId="10" applyNumberFormat="1" applyFont="1"/>
    <xf numFmtId="4" fontId="8" fillId="0" borderId="4" xfId="14" applyNumberFormat="1" applyFont="1" applyBorder="1" applyProtection="1">
      <protection locked="0"/>
    </xf>
    <xf numFmtId="0" fontId="1" fillId="0" borderId="0" xfId="10" applyFont="1" applyAlignment="1" applyProtection="1">
      <alignment vertical="center"/>
      <protection locked="0"/>
    </xf>
    <xf numFmtId="0" fontId="9" fillId="4" borderId="2" xfId="10" applyFont="1" applyFill="1" applyBorder="1" applyAlignment="1">
      <alignment vertical="center"/>
    </xf>
    <xf numFmtId="10" fontId="10" fillId="0" borderId="0" xfId="8" applyNumberFormat="1" applyFont="1"/>
    <xf numFmtId="4" fontId="9" fillId="0" borderId="0" xfId="9" applyNumberFormat="1" applyFont="1"/>
    <xf numFmtId="0" fontId="9" fillId="0" borderId="0" xfId="9" applyFont="1" applyAlignment="1">
      <alignment horizontal="left" indent="1"/>
    </xf>
    <xf numFmtId="0" fontId="1" fillId="0" borderId="0" xfId="9" applyFont="1"/>
    <xf numFmtId="0" fontId="14" fillId="0" borderId="0" xfId="9" applyFont="1"/>
    <xf numFmtId="0" fontId="13" fillId="0" borderId="0" xfId="9" applyFont="1"/>
    <xf numFmtId="0" fontId="1" fillId="0" borderId="0" xfId="13" applyFont="1"/>
    <xf numFmtId="0" fontId="38" fillId="0" borderId="2" xfId="59" applyFont="1" applyBorder="1" applyAlignment="1">
      <alignment vertical="center"/>
    </xf>
    <xf numFmtId="0" fontId="38" fillId="0" borderId="3" xfId="59" applyFont="1" applyBorder="1" applyAlignment="1">
      <alignment vertical="center"/>
    </xf>
    <xf numFmtId="0" fontId="38" fillId="0" borderId="3" xfId="10" applyFont="1" applyBorder="1" applyAlignment="1">
      <alignment vertical="center"/>
    </xf>
    <xf numFmtId="49" fontId="39" fillId="0" borderId="2" xfId="59" applyNumberFormat="1" applyFont="1" applyBorder="1" applyAlignment="1">
      <alignment horizontal="center" vertical="center"/>
    </xf>
    <xf numFmtId="0" fontId="39" fillId="0" borderId="3" xfId="59" applyFont="1" applyBorder="1" applyAlignment="1">
      <alignment horizontal="left" vertical="center" indent="1"/>
    </xf>
    <xf numFmtId="0" fontId="40" fillId="0" borderId="3" xfId="10" applyFont="1" applyBorder="1" applyAlignment="1">
      <alignment horizontal="left" vertical="center" wrapText="1" indent="1"/>
    </xf>
    <xf numFmtId="49" fontId="39" fillId="0" borderId="2" xfId="59" applyNumberFormat="1" applyFont="1" applyBorder="1" applyAlignment="1">
      <alignment horizontal="center"/>
    </xf>
    <xf numFmtId="0" fontId="40" fillId="0" borderId="3" xfId="10" applyFont="1" applyBorder="1" applyAlignment="1">
      <alignment horizontal="left" vertical="center" indent="1"/>
    </xf>
    <xf numFmtId="0" fontId="15" fillId="0" borderId="3" xfId="10" applyFont="1" applyBorder="1"/>
    <xf numFmtId="0" fontId="40" fillId="0" borderId="3" xfId="10" applyFont="1" applyBorder="1" applyAlignment="1">
      <alignment vertical="center"/>
    </xf>
    <xf numFmtId="0" fontId="38" fillId="0" borderId="2" xfId="10" applyFont="1" applyBorder="1" applyAlignment="1">
      <alignment vertical="center"/>
    </xf>
    <xf numFmtId="0" fontId="38" fillId="4" borderId="2" xfId="10" applyFont="1" applyFill="1" applyBorder="1" applyAlignment="1">
      <alignment vertical="center"/>
    </xf>
    <xf numFmtId="0" fontId="38" fillId="4" borderId="3" xfId="10" applyFont="1" applyFill="1" applyBorder="1" applyAlignment="1">
      <alignment vertical="center"/>
    </xf>
    <xf numFmtId="3" fontId="40" fillId="0" borderId="5" xfId="10" applyNumberFormat="1" applyFont="1" applyBorder="1" applyAlignment="1">
      <alignment horizontal="right" vertical="center"/>
    </xf>
    <xf numFmtId="0" fontId="9" fillId="0" borderId="0" xfId="9" applyFont="1" applyAlignment="1">
      <alignment horizontal="left"/>
    </xf>
    <xf numFmtId="0" fontId="10" fillId="0" borderId="0" xfId="9" applyFont="1" applyAlignment="1">
      <alignment horizontal="left"/>
    </xf>
    <xf numFmtId="0" fontId="2" fillId="0" borderId="0" xfId="9" applyFont="1"/>
    <xf numFmtId="0" fontId="38" fillId="2" borderId="2" xfId="10" applyFont="1" applyFill="1" applyBorder="1" applyAlignment="1">
      <alignment vertical="center"/>
    </xf>
    <xf numFmtId="0" fontId="38" fillId="2" borderId="3" xfId="10" applyFont="1" applyFill="1" applyBorder="1" applyAlignment="1">
      <alignment vertical="center"/>
    </xf>
    <xf numFmtId="0" fontId="15" fillId="0" borderId="0" xfId="10" applyFont="1"/>
    <xf numFmtId="0" fontId="39" fillId="0" borderId="2" xfId="59" applyFont="1" applyBorder="1" applyAlignment="1">
      <alignment horizontal="center" vertical="center"/>
    </xf>
    <xf numFmtId="0" fontId="15" fillId="0" borderId="2" xfId="59" applyFont="1" applyBorder="1" applyAlignment="1">
      <alignment horizontal="center"/>
    </xf>
    <xf numFmtId="0" fontId="40" fillId="0" borderId="2" xfId="59" applyFont="1" applyBorder="1" applyAlignment="1">
      <alignment horizontal="center" vertical="center"/>
    </xf>
    <xf numFmtId="0" fontId="40" fillId="0" borderId="3" xfId="59" applyFont="1" applyBorder="1" applyAlignment="1">
      <alignment horizontal="left" vertical="center" indent="1"/>
    </xf>
    <xf numFmtId="0" fontId="40" fillId="0" borderId="3" xfId="10" applyFont="1" applyBorder="1" applyAlignment="1">
      <alignment horizontal="left" vertical="center" wrapText="1"/>
    </xf>
    <xf numFmtId="0" fontId="38" fillId="0" borderId="3" xfId="10" applyFont="1" applyBorder="1" applyAlignment="1">
      <alignment vertical="center" wrapText="1"/>
    </xf>
    <xf numFmtId="0" fontId="39" fillId="0" borderId="2" xfId="59" applyFont="1" applyBorder="1" applyAlignment="1">
      <alignment horizontal="center"/>
    </xf>
    <xf numFmtId="0" fontId="40" fillId="0" borderId="5" xfId="10" applyFont="1" applyBorder="1" applyAlignment="1">
      <alignment horizontal="left" vertical="center"/>
    </xf>
    <xf numFmtId="4" fontId="40" fillId="0" borderId="5" xfId="10" applyNumberFormat="1" applyFont="1" applyBorder="1" applyAlignment="1">
      <alignment horizontal="right" vertical="center" indent="1"/>
    </xf>
    <xf numFmtId="4" fontId="6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center"/>
    </xf>
    <xf numFmtId="0" fontId="13" fillId="37" borderId="0" xfId="8" applyFont="1" applyFill="1"/>
    <xf numFmtId="0" fontId="1" fillId="37" borderId="0" xfId="8" applyFont="1" applyFill="1"/>
    <xf numFmtId="0" fontId="1" fillId="37" borderId="0" xfId="8" applyFont="1" applyFill="1" applyAlignment="1">
      <alignment horizontal="center"/>
    </xf>
    <xf numFmtId="0" fontId="9" fillId="37" borderId="0" xfId="8" applyFont="1" applyFill="1" applyAlignment="1">
      <alignment horizontal="right" vertical="center"/>
    </xf>
    <xf numFmtId="0" fontId="1" fillId="37" borderId="0" xfId="8" applyFont="1" applyFill="1" applyAlignment="1">
      <alignment horizontal="left" vertical="center"/>
    </xf>
    <xf numFmtId="0" fontId="1" fillId="37" borderId="0" xfId="8" applyFont="1" applyFill="1" applyAlignment="1">
      <alignment horizontal="center" vertical="center"/>
    </xf>
    <xf numFmtId="0" fontId="1" fillId="37" borderId="0" xfId="8" applyFont="1" applyFill="1" applyAlignment="1">
      <alignment horizontal="right" vertical="center"/>
    </xf>
    <xf numFmtId="0" fontId="1" fillId="37" borderId="0" xfId="13" applyFont="1" applyFill="1"/>
    <xf numFmtId="0" fontId="9" fillId="37" borderId="0" xfId="9" applyFont="1" applyFill="1" applyAlignment="1">
      <alignment horizontal="right" vertical="center"/>
    </xf>
    <xf numFmtId="0" fontId="1" fillId="37" borderId="0" xfId="9" applyFont="1" applyFill="1" applyAlignment="1">
      <alignment horizontal="left" vertical="center"/>
    </xf>
    <xf numFmtId="0" fontId="13" fillId="37" borderId="0" xfId="9" applyFont="1" applyFill="1"/>
    <xf numFmtId="0" fontId="1" fillId="37" borderId="0" xfId="9" applyFont="1" applyFill="1"/>
    <xf numFmtId="0" fontId="1" fillId="37" borderId="0" xfId="9" applyFont="1" applyFill="1" applyAlignment="1">
      <alignment horizontal="center"/>
    </xf>
    <xf numFmtId="0" fontId="1" fillId="37" borderId="0" xfId="9" applyFont="1" applyFill="1" applyAlignment="1">
      <alignment horizontal="center" vertical="center"/>
    </xf>
    <xf numFmtId="4" fontId="38" fillId="0" borderId="1" xfId="59" applyNumberFormat="1" applyFont="1" applyBorder="1" applyAlignment="1">
      <alignment horizontal="right" vertical="center" wrapText="1" indent="1"/>
    </xf>
    <xf numFmtId="4" fontId="38" fillId="0" borderId="3" xfId="59" applyNumberFormat="1" applyFont="1" applyBorder="1" applyAlignment="1">
      <alignment horizontal="right" vertical="center"/>
    </xf>
    <xf numFmtId="4" fontId="11" fillId="0" borderId="1" xfId="59" applyNumberFormat="1" applyFont="1" applyBorder="1" applyAlignment="1">
      <alignment horizontal="right" vertical="center" wrapText="1" indent="1"/>
    </xf>
    <xf numFmtId="4" fontId="39" fillId="0" borderId="3" xfId="59" applyNumberFormat="1" applyFont="1" applyBorder="1" applyAlignment="1">
      <alignment horizontal="right" vertical="center"/>
    </xf>
    <xf numFmtId="4" fontId="39" fillId="0" borderId="1" xfId="59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4" fontId="10" fillId="38" borderId="0" xfId="0" applyNumberFormat="1" applyFont="1" applyFill="1"/>
    <xf numFmtId="0" fontId="1" fillId="0" borderId="0" xfId="8" applyFont="1"/>
    <xf numFmtId="0" fontId="10" fillId="0" borderId="0" xfId="0" applyFont="1"/>
    <xf numFmtId="0" fontId="10" fillId="0" borderId="0" xfId="8" applyFont="1" applyAlignment="1">
      <alignment horizontal="center"/>
    </xf>
    <xf numFmtId="0" fontId="2" fillId="0" borderId="0" xfId="13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8" applyFont="1" applyFill="1"/>
    <xf numFmtId="0" fontId="1" fillId="0" borderId="0" xfId="8" applyFont="1" applyFill="1" applyAlignment="1">
      <alignment horizontal="center"/>
    </xf>
    <xf numFmtId="0" fontId="10" fillId="0" borderId="0" xfId="8" applyFont="1" applyFill="1"/>
    <xf numFmtId="0" fontId="10" fillId="0" borderId="0" xfId="8" applyFont="1" applyFill="1" applyAlignment="1">
      <alignment horizontal="center"/>
    </xf>
    <xf numFmtId="0" fontId="1" fillId="0" borderId="0" xfId="13" applyFont="1" applyFill="1"/>
    <xf numFmtId="0" fontId="1" fillId="0" borderId="0" xfId="13" applyFont="1" applyFill="1" applyAlignment="1">
      <alignment horizontal="center"/>
    </xf>
    <xf numFmtId="0" fontId="5" fillId="0" borderId="0" xfId="0" applyFont="1" applyAlignment="1"/>
    <xf numFmtId="4" fontId="8" fillId="0" borderId="0" xfId="0" applyNumberFormat="1" applyFont="1"/>
    <xf numFmtId="4" fontId="5" fillId="0" borderId="0" xfId="0" applyNumberFormat="1" applyFont="1"/>
    <xf numFmtId="10" fontId="10" fillId="0" borderId="0" xfId="8" applyNumberFormat="1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9" fillId="0" borderId="24" xfId="0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 wrapText="1"/>
    </xf>
    <xf numFmtId="4" fontId="10" fillId="0" borderId="25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 wrapText="1"/>
    </xf>
    <xf numFmtId="4" fontId="10" fillId="0" borderId="25" xfId="0" applyNumberFormat="1" applyFont="1" applyBorder="1" applyAlignment="1">
      <alignment horizontal="right" vertical="center"/>
    </xf>
    <xf numFmtId="4" fontId="11" fillId="4" borderId="1" xfId="59" applyNumberFormat="1" applyFont="1" applyFill="1" applyBorder="1" applyAlignment="1">
      <alignment horizontal="right" vertical="center" wrapText="1" indent="1"/>
    </xf>
    <xf numFmtId="0" fontId="10" fillId="0" borderId="0" xfId="8" applyFont="1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9" fillId="0" borderId="0" xfId="8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/>
    <xf numFmtId="4" fontId="41" fillId="0" borderId="0" xfId="0" applyNumberFormat="1" applyFont="1"/>
    <xf numFmtId="0" fontId="42" fillId="0" borderId="0" xfId="0" applyFont="1" applyAlignment="1">
      <alignment horizontal="center"/>
    </xf>
    <xf numFmtId="0" fontId="43" fillId="0" borderId="0" xfId="0" applyFont="1"/>
    <xf numFmtId="4" fontId="42" fillId="0" borderId="0" xfId="0" applyNumberFormat="1" applyFont="1"/>
    <xf numFmtId="0" fontId="44" fillId="0" borderId="0" xfId="0" applyFont="1"/>
    <xf numFmtId="4" fontId="9" fillId="0" borderId="0" xfId="9" applyNumberFormat="1" applyFont="1" applyFill="1"/>
    <xf numFmtId="4" fontId="10" fillId="0" borderId="0" xfId="9" applyNumberFormat="1" applyFont="1" applyFill="1"/>
    <xf numFmtId="4" fontId="5" fillId="0" borderId="0" xfId="0" applyNumberFormat="1" applyFont="1" applyBorder="1" applyAlignment="1" applyProtection="1">
      <alignment horizontal="right" vertical="top"/>
      <protection locked="0"/>
    </xf>
    <xf numFmtId="10" fontId="10" fillId="0" borderId="0" xfId="8" applyNumberFormat="1" applyFont="1" applyAlignment="1">
      <alignment horizontal="center" vertical="top"/>
    </xf>
    <xf numFmtId="0" fontId="10" fillId="0" borderId="0" xfId="8" applyFont="1" applyAlignment="1">
      <alignment vertical="top"/>
    </xf>
    <xf numFmtId="0" fontId="35" fillId="4" borderId="0" xfId="10" applyFont="1" applyFill="1" applyAlignment="1">
      <alignment horizontal="center"/>
    </xf>
    <xf numFmtId="1" fontId="38" fillId="4" borderId="1" xfId="59" applyNumberFormat="1" applyFont="1" applyFill="1" applyBorder="1" applyAlignment="1">
      <alignment horizontal="center" vertical="center" wrapText="1"/>
    </xf>
    <xf numFmtId="0" fontId="38" fillId="0" borderId="3" xfId="10" applyFont="1" applyFill="1" applyBorder="1" applyAlignment="1">
      <alignment horizontal="center" vertical="center"/>
    </xf>
    <xf numFmtId="1" fontId="38" fillId="0" borderId="3" xfId="59" applyNumberFormat="1" applyFont="1" applyFill="1" applyBorder="1" applyAlignment="1">
      <alignment horizontal="center" vertical="center" wrapText="1"/>
    </xf>
    <xf numFmtId="0" fontId="1" fillId="0" borderId="0" xfId="10" applyFont="1" applyFill="1" applyBorder="1" applyAlignment="1" applyProtection="1">
      <alignment horizontal="center" vertical="center" wrapText="1"/>
      <protection locked="0"/>
    </xf>
    <xf numFmtId="0" fontId="5" fillId="0" borderId="0" xfId="10" applyFont="1" applyFill="1" applyBorder="1"/>
    <xf numFmtId="0" fontId="38" fillId="4" borderId="1" xfId="10" applyFont="1" applyFill="1" applyBorder="1" applyAlignment="1">
      <alignment horizontal="center" vertical="center"/>
    </xf>
    <xf numFmtId="0" fontId="1" fillId="0" borderId="0" xfId="10" applyFont="1" applyFill="1" applyAlignment="1" applyProtection="1">
      <alignment vertical="center"/>
      <protection locked="0"/>
    </xf>
    <xf numFmtId="0" fontId="5" fillId="0" borderId="0" xfId="10" applyFont="1" applyFill="1"/>
    <xf numFmtId="10" fontId="5" fillId="0" borderId="0" xfId="0" applyNumberFormat="1" applyFont="1" applyAlignment="1">
      <alignment horizontal="center"/>
    </xf>
    <xf numFmtId="0" fontId="10" fillId="0" borderId="0" xfId="8" applyFont="1" applyAlignment="1">
      <alignment horizontal="center"/>
    </xf>
    <xf numFmtId="0" fontId="1" fillId="37" borderId="0" xfId="8" applyFont="1" applyFill="1" applyAlignment="1">
      <alignment horizontal="center" wrapText="1"/>
    </xf>
    <xf numFmtId="4" fontId="10" fillId="38" borderId="0" xfId="0" applyNumberFormat="1" applyFont="1" applyFill="1" applyBorder="1"/>
    <xf numFmtId="4" fontId="38" fillId="39" borderId="25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2" fillId="0" borderId="0" xfId="125" applyFont="1" applyAlignment="1">
      <alignment horizontal="center"/>
    </xf>
    <xf numFmtId="0" fontId="9" fillId="0" borderId="0" xfId="8" applyFont="1" applyAlignment="1">
      <alignment horizontal="center" wrapText="1"/>
    </xf>
    <xf numFmtId="0" fontId="1" fillId="0" borderId="0" xfId="9" applyFont="1" applyFill="1" applyAlignment="1">
      <alignment horizontal="center" vertical="center"/>
    </xf>
    <xf numFmtId="0" fontId="1" fillId="0" borderId="0" xfId="9" applyFont="1" applyFill="1"/>
    <xf numFmtId="0" fontId="10" fillId="0" borderId="0" xfId="9" applyFont="1" applyFill="1"/>
    <xf numFmtId="0" fontId="13" fillId="3" borderId="0" xfId="8" applyFont="1" applyFill="1" applyAlignment="1">
      <alignment horizontal="center" vertical="center"/>
    </xf>
    <xf numFmtId="0" fontId="9" fillId="3" borderId="0" xfId="8" applyFont="1" applyFill="1" applyAlignment="1">
      <alignment horizontal="center" vertical="center"/>
    </xf>
    <xf numFmtId="0" fontId="13" fillId="3" borderId="6" xfId="8" applyFont="1" applyFill="1" applyBorder="1" applyAlignment="1">
      <alignment horizontal="center" vertical="center"/>
    </xf>
    <xf numFmtId="0" fontId="1" fillId="37" borderId="0" xfId="8" applyFont="1" applyFill="1" applyAlignment="1">
      <alignment horizontal="center" wrapText="1"/>
    </xf>
    <xf numFmtId="0" fontId="1" fillId="37" borderId="0" xfId="8" applyFont="1" applyFill="1" applyAlignment="1">
      <alignment horizontal="center" vertical="center"/>
    </xf>
    <xf numFmtId="0" fontId="1" fillId="37" borderId="0" xfId="8" applyFont="1" applyFill="1" applyAlignment="1">
      <alignment vertical="center"/>
    </xf>
    <xf numFmtId="0" fontId="10" fillId="0" borderId="0" xfId="8" applyFont="1" applyAlignment="1">
      <alignment horizontal="center"/>
    </xf>
    <xf numFmtId="0" fontId="10" fillId="0" borderId="0" xfId="8" applyFont="1" applyAlignment="1">
      <alignment horizontal="center" vertical="top" wrapText="1"/>
    </xf>
    <xf numFmtId="0" fontId="1" fillId="37" borderId="0" xfId="8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37" borderId="0" xfId="9" applyFont="1" applyFill="1" applyAlignment="1">
      <alignment horizontal="center"/>
    </xf>
    <xf numFmtId="0" fontId="9" fillId="37" borderId="0" xfId="9" applyFont="1" applyFill="1" applyAlignment="1">
      <alignment horizontal="center" vertical="center"/>
    </xf>
    <xf numFmtId="0" fontId="35" fillId="4" borderId="0" xfId="10" applyFont="1" applyFill="1" applyAlignment="1">
      <alignment horizontal="center"/>
    </xf>
    <xf numFmtId="0" fontId="10" fillId="0" borderId="5" xfId="8" applyFont="1" applyBorder="1" applyAlignment="1">
      <alignment horizontal="center"/>
    </xf>
    <xf numFmtId="0" fontId="38" fillId="4" borderId="2" xfId="10" applyFont="1" applyFill="1" applyBorder="1" applyAlignment="1">
      <alignment horizontal="center" vertical="center"/>
    </xf>
    <xf numFmtId="0" fontId="38" fillId="4" borderId="3" xfId="10" applyFont="1" applyFill="1" applyBorder="1" applyAlignment="1">
      <alignment horizontal="center" vertical="center"/>
    </xf>
    <xf numFmtId="0" fontId="38" fillId="4" borderId="26" xfId="10" applyFont="1" applyFill="1" applyBorder="1" applyAlignment="1">
      <alignment horizontal="center" vertical="center"/>
    </xf>
    <xf numFmtId="0" fontId="11" fillId="4" borderId="0" xfId="10" applyFont="1" applyFill="1" applyAlignment="1" applyProtection="1">
      <alignment horizontal="center" vertical="center"/>
      <protection locked="0"/>
    </xf>
  </cellXfs>
  <cellStyles count="143">
    <cellStyle name="=C:\WINNT\SYSTEM32\COMMAND.COM" xfId="102"/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1" xfId="15" builtinId="16" customBuiltin="1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Euro" xfId="61"/>
    <cellStyle name="Hipervínculo" xfId="123" builtinId="8"/>
    <cellStyle name="Hipervínculo 2" xfId="136"/>
    <cellStyle name="Incorrecto" xfId="20" builtinId="27" customBuiltin="1"/>
    <cellStyle name="Millares 2" xfId="1"/>
    <cellStyle name="Millares 2 10" xfId="135"/>
    <cellStyle name="Millares 2 2" xfId="63"/>
    <cellStyle name="Millares 2 2 2" xfId="109"/>
    <cellStyle name="Millares 2 2 2 2" xfId="128"/>
    <cellStyle name="Millares 2 2 2 3" xfId="133"/>
    <cellStyle name="Millares 2 2 2 4" xfId="139"/>
    <cellStyle name="Millares 2 2 3" xfId="104"/>
    <cellStyle name="Millares 2 2 4" xfId="120"/>
    <cellStyle name="Millares 2 2 5" xfId="126"/>
    <cellStyle name="Millares 2 2 6" xfId="131"/>
    <cellStyle name="Millares 2 2 7" xfId="137"/>
    <cellStyle name="Millares 2 3" xfId="64"/>
    <cellStyle name="Millares 2 3 2" xfId="110"/>
    <cellStyle name="Millares 2 3 3" xfId="105"/>
    <cellStyle name="Millares 2 3 4" xfId="118"/>
    <cellStyle name="Millares 2 3 5" xfId="127"/>
    <cellStyle name="Millares 2 3 6" xfId="132"/>
    <cellStyle name="Millares 2 3 7" xfId="138"/>
    <cellStyle name="Millares 2 4" xfId="98"/>
    <cellStyle name="Millares 2 4 2" xfId="108"/>
    <cellStyle name="Millares 2 4 2 2" xfId="121"/>
    <cellStyle name="Millares 2 4 3" xfId="119"/>
    <cellStyle name="Millares 2 4 4" xfId="129"/>
    <cellStyle name="Millares 2 4 5" xfId="134"/>
    <cellStyle name="Millares 2 4 6" xfId="141"/>
    <cellStyle name="Millares 2 5" xfId="103"/>
    <cellStyle name="Millares 2 5 2" xfId="117"/>
    <cellStyle name="Millares 2 6" xfId="116"/>
    <cellStyle name="Millares 2 7" xfId="62"/>
    <cellStyle name="Millares 2 8" xfId="124"/>
    <cellStyle name="Millares 2 9" xfId="130"/>
    <cellStyle name="Millares 3" xfId="57"/>
    <cellStyle name="Millares 3 2" xfId="111"/>
    <cellStyle name="Millares 3 3" xfId="106"/>
    <cellStyle name="Millares 3 4" xfId="65"/>
    <cellStyle name="Millares 4" xfId="58"/>
    <cellStyle name="Millares 4 2" xfId="115"/>
    <cellStyle name="Millares 4 3" xfId="97"/>
    <cellStyle name="Millares 5" xfId="89"/>
    <cellStyle name="Millares 6" xfId="60"/>
    <cellStyle name="Moneda 2" xfId="66"/>
    <cellStyle name="Moneda 2 2" xfId="112"/>
    <cellStyle name="Moneda 2 3" xfId="107"/>
    <cellStyle name="Neutral" xfId="21" builtinId="28" customBuiltin="1"/>
    <cellStyle name="Normal" xfId="0" builtinId="0"/>
    <cellStyle name="Normal 10" xfId="67"/>
    <cellStyle name="Normal 10 2" xfId="68"/>
    <cellStyle name="Normal 10 3" xfId="69"/>
    <cellStyle name="Normal 11" xfId="70"/>
    <cellStyle name="Normal 11 2" xfId="71"/>
    <cellStyle name="Normal 11 3" xfId="72"/>
    <cellStyle name="Normal 12" xfId="87"/>
    <cellStyle name="Normal 12 2" xfId="88"/>
    <cellStyle name="Normal 13" xfId="90"/>
    <cellStyle name="Normal 13 2" xfId="91"/>
    <cellStyle name="Normal 14" xfId="92"/>
    <cellStyle name="Normal 15" xfId="93"/>
    <cellStyle name="Normal 16" xfId="94"/>
    <cellStyle name="Normal 17" xfId="95"/>
    <cellStyle name="Normal 18" xfId="96"/>
    <cellStyle name="Normal 19" xfId="99"/>
    <cellStyle name="Normal 2" xfId="2"/>
    <cellStyle name="Normal 2 2" xfId="3"/>
    <cellStyle name="Normal 2 3" xfId="9"/>
    <cellStyle name="Normal 2 3 2" xfId="11"/>
    <cellStyle name="Normal 2 3 2 3" xfId="142"/>
    <cellStyle name="Normal 2 4" xfId="14"/>
    <cellStyle name="Normal 2 4 2" xfId="73"/>
    <cellStyle name="Normal 20" xfId="100"/>
    <cellStyle name="Normal 21" xfId="101"/>
    <cellStyle name="Normal 22" xfId="122"/>
    <cellStyle name="Normal 3" xfId="8"/>
    <cellStyle name="Normal 3 2" xfId="10"/>
    <cellStyle name="Normal 3 2 2" xfId="59"/>
    <cellStyle name="Normal 3 2 3" xfId="75"/>
    <cellStyle name="Normal 3 3" xfId="13"/>
    <cellStyle name="Normal 3 3 2" xfId="74"/>
    <cellStyle name="Normal 3 3 3" xfId="125"/>
    <cellStyle name="Normal 3 4" xfId="56"/>
    <cellStyle name="Normal 4" xfId="4"/>
    <cellStyle name="Normal 4 2" xfId="76"/>
    <cellStyle name="Normal 4 3" xfId="77"/>
    <cellStyle name="Normal 5" xfId="5"/>
    <cellStyle name="Normal 5 2" xfId="78"/>
    <cellStyle name="Normal 5 3" xfId="79"/>
    <cellStyle name="Normal 56" xfId="6"/>
    <cellStyle name="Normal 6" xfId="80"/>
    <cellStyle name="Normal 6 2" xfId="81"/>
    <cellStyle name="Normal 6 2 2" xfId="114"/>
    <cellStyle name="Normal 6 3" xfId="113"/>
    <cellStyle name="Normal 7" xfId="82"/>
    <cellStyle name="Normal 8" xfId="12"/>
    <cellStyle name="Normal 8 2" xfId="83"/>
    <cellStyle name="Normal 9" xfId="84"/>
    <cellStyle name="Normal 9 2" xfId="85"/>
    <cellStyle name="Notas" xfId="28" builtinId="10" customBuiltin="1"/>
    <cellStyle name="Porcentaje 2" xfId="7"/>
    <cellStyle name="Porcentaje 3" xfId="140"/>
    <cellStyle name="Porcentual 2" xfId="86"/>
    <cellStyle name="Salida" xfId="23" builtinId="21" customBuiltin="1"/>
    <cellStyle name="Texto de advertencia" xfId="27" builtinId="11" customBuiltin="1"/>
    <cellStyle name="Texto explicativo" xfId="29" builtinId="53" customBuiltin="1"/>
    <cellStyle name="Título 2" xfId="16" builtinId="17" customBuiltin="1"/>
    <cellStyle name="Título 3" xfId="17" builtinId="18" customBuiltin="1"/>
    <cellStyle name="Título 4" xfId="55"/>
    <cellStyle name="Total" xfId="30" builtinId="25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arcia\Documents\EGT\ELIZABETH\COORDINACI&#211;N%20DE%20PRESUPUESTO\ESTADOS%20FINANCIEROS\2018\4_ABRIL\Reporte%20Cornelio\EFPJ%202018-ABRIL-ma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reportes2017"/>
      <sheetName val="TI-SOLID"/>
      <sheetName val="Ing y Eg SOLID"/>
      <sheetName val="Transparencia"/>
      <sheetName val="reportes 2018"/>
      <sheetName val="Títulos"/>
      <sheetName val="Mens.Imp"/>
      <sheetName val="Impresos"/>
      <sheetName val="LDF"/>
      <sheetName val="LDF-F8"/>
      <sheetName val="LDF-Guia"/>
      <sheetName val="002"/>
      <sheetName val="FMI"/>
      <sheetName val="210_EAI"/>
      <sheetName val="210_CRI"/>
      <sheetName val="210_CFF"/>
      <sheetName val="EAI-2018"/>
      <sheetName val="Ingresos-18"/>
      <sheetName val="ZFMA-INGRESOS-0-12 al 31mzo18-5"/>
      <sheetName val="FME"/>
      <sheetName val="003"/>
      <sheetName val="220_EAEPE"/>
      <sheetName val="220_COG"/>
      <sheetName val="220_CTG"/>
      <sheetName val="220_CFG"/>
      <sheetName val="220_CA_No_Central"/>
      <sheetName val="COG-2018"/>
      <sheetName val="CTG-2018"/>
      <sheetName val="CA-2018"/>
      <sheetName val="CFG-2018"/>
      <sheetName val="Egresos-18"/>
      <sheetName val="Nota LDF"/>
      <sheetName val="ZFMA-EGRESOS-0-12 al 30abr18"/>
      <sheetName val="230_EN"/>
      <sheetName val="240_ID"/>
      <sheetName val="250_FF"/>
      <sheetName val="EN-2018"/>
      <sheetName val="ID-2018"/>
      <sheetName val="FF-2018"/>
      <sheetName val="310_GCP"/>
      <sheetName val="320_PK"/>
      <sheetName val="320_PK (2)"/>
      <sheetName val="330_IR"/>
      <sheetName val="GCP-2018"/>
      <sheetName val="claves para IR"/>
      <sheetName val="IR-2018"/>
      <sheetName val="TNac-XXIa"/>
      <sheetName val="TNac-XXIb"/>
      <sheetName val="TNac-XXXIa"/>
      <sheetName val="TNac-XXXIa (2)"/>
      <sheetName val="TNac-XXXIb"/>
      <sheetName val="ingresos presupuestales"/>
      <sheetName val="INGRESO EXCEDENTE"/>
      <sheetName val="egresos presupuestales"/>
      <sheetName val="SALDO DEV - COMP"/>
      <sheetName val="MODIFICADO"/>
      <sheetName val="subejercicio"/>
      <sheetName val="330_IR 2016"/>
      <sheetName val="001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410_Muebles_Contable"/>
      <sheetName val="410_Inmuebles_Contable"/>
      <sheetName val="410_Registro_Auxiliar"/>
      <sheetName val="410_Bienes_Baja"/>
      <sheetName val="004"/>
      <sheetName val="420_Mes_1"/>
      <sheetName val="420_Mes_2"/>
      <sheetName val="420_Mes_3"/>
      <sheetName val="430_MPASUB"/>
      <sheetName val="440_RCTAB"/>
      <sheetName val="450_DGTOF"/>
      <sheetName val="210_CFF-no"/>
      <sheetName val="EFPJ 2018-ABRIL-may18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PODER JUDICIAL DEL ESTADO DE GUANAJUATO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30" customWidth="1"/>
    <col min="2" max="2" width="73.85546875" style="30" bestFit="1" customWidth="1"/>
    <col min="3" max="3" width="8" style="30" customWidth="1"/>
    <col min="4" max="16384" width="12.85546875" style="30"/>
  </cols>
  <sheetData>
    <row r="1" spans="1:5" ht="18.95" customHeight="1" x14ac:dyDescent="0.2">
      <c r="A1" s="184" t="s">
        <v>346</v>
      </c>
      <c r="B1" s="184"/>
      <c r="C1" s="28"/>
      <c r="D1" s="1" t="s">
        <v>49</v>
      </c>
      <c r="E1" s="29">
        <v>2023</v>
      </c>
    </row>
    <row r="2" spans="1:5" ht="18.95" customHeight="1" x14ac:dyDescent="0.2">
      <c r="A2" s="185" t="s">
        <v>440</v>
      </c>
      <c r="B2" s="185"/>
      <c r="C2" s="31"/>
      <c r="D2" s="1" t="s">
        <v>50</v>
      </c>
      <c r="E2" s="28" t="s">
        <v>441</v>
      </c>
    </row>
    <row r="3" spans="1:5" ht="18.95" customHeight="1" x14ac:dyDescent="0.2">
      <c r="A3" s="186" t="s">
        <v>570</v>
      </c>
      <c r="B3" s="186"/>
      <c r="C3" s="28"/>
      <c r="D3" s="1" t="s">
        <v>51</v>
      </c>
      <c r="E3" s="29">
        <v>3</v>
      </c>
    </row>
    <row r="4" spans="1:5" ht="15" customHeight="1" x14ac:dyDescent="0.2">
      <c r="A4" s="32" t="s">
        <v>442</v>
      </c>
      <c r="B4" s="33" t="s">
        <v>443</v>
      </c>
    </row>
    <row r="5" spans="1:5" x14ac:dyDescent="0.2">
      <c r="A5" s="34"/>
      <c r="B5" s="35"/>
    </row>
    <row r="6" spans="1:5" x14ac:dyDescent="0.2">
      <c r="A6" s="36"/>
      <c r="B6" s="37" t="s">
        <v>444</v>
      </c>
    </row>
    <row r="7" spans="1:5" x14ac:dyDescent="0.2">
      <c r="A7" s="36"/>
      <c r="B7" s="37"/>
    </row>
    <row r="8" spans="1:5" x14ac:dyDescent="0.2">
      <c r="A8" s="36"/>
      <c r="B8" s="38" t="s">
        <v>445</v>
      </c>
    </row>
    <row r="9" spans="1:5" x14ac:dyDescent="0.2">
      <c r="A9" s="39" t="s">
        <v>0</v>
      </c>
      <c r="B9" s="40" t="s">
        <v>446</v>
      </c>
    </row>
    <row r="10" spans="1:5" x14ac:dyDescent="0.2">
      <c r="A10" s="39" t="s">
        <v>1</v>
      </c>
      <c r="B10" s="40" t="s">
        <v>447</v>
      </c>
    </row>
    <row r="11" spans="1:5" x14ac:dyDescent="0.2">
      <c r="A11" s="39" t="s">
        <v>2</v>
      </c>
      <c r="B11" s="40" t="s">
        <v>448</v>
      </c>
    </row>
    <row r="12" spans="1:5" x14ac:dyDescent="0.2">
      <c r="A12" s="39" t="s">
        <v>21</v>
      </c>
      <c r="B12" s="40" t="s">
        <v>449</v>
      </c>
    </row>
    <row r="13" spans="1:5" x14ac:dyDescent="0.2">
      <c r="A13" s="39" t="s">
        <v>3</v>
      </c>
      <c r="B13" s="40" t="s">
        <v>450</v>
      </c>
    </row>
    <row r="14" spans="1:5" x14ac:dyDescent="0.2">
      <c r="A14" s="39" t="s">
        <v>4</v>
      </c>
      <c r="B14" s="40" t="s">
        <v>451</v>
      </c>
    </row>
    <row r="15" spans="1:5" x14ac:dyDescent="0.2">
      <c r="A15" s="39" t="s">
        <v>5</v>
      </c>
      <c r="B15" s="40" t="s">
        <v>452</v>
      </c>
    </row>
    <row r="16" spans="1:5" x14ac:dyDescent="0.2">
      <c r="A16" s="39" t="s">
        <v>6</v>
      </c>
      <c r="B16" s="40" t="s">
        <v>453</v>
      </c>
    </row>
    <row r="17" spans="1:2" x14ac:dyDescent="0.2">
      <c r="A17" s="39" t="s">
        <v>7</v>
      </c>
      <c r="B17" s="40" t="s">
        <v>454</v>
      </c>
    </row>
    <row r="18" spans="1:2" x14ac:dyDescent="0.2">
      <c r="A18" s="39" t="s">
        <v>8</v>
      </c>
      <c r="B18" s="40" t="s">
        <v>455</v>
      </c>
    </row>
    <row r="19" spans="1:2" x14ac:dyDescent="0.2">
      <c r="A19" s="39" t="s">
        <v>9</v>
      </c>
      <c r="B19" s="40" t="s">
        <v>456</v>
      </c>
    </row>
    <row r="20" spans="1:2" x14ac:dyDescent="0.2">
      <c r="A20" s="39" t="s">
        <v>10</v>
      </c>
      <c r="B20" s="40" t="s">
        <v>457</v>
      </c>
    </row>
    <row r="21" spans="1:2" x14ac:dyDescent="0.2">
      <c r="A21" s="39" t="s">
        <v>11</v>
      </c>
      <c r="B21" s="40" t="s">
        <v>458</v>
      </c>
    </row>
    <row r="22" spans="1:2" x14ac:dyDescent="0.2">
      <c r="A22" s="39" t="s">
        <v>12</v>
      </c>
      <c r="B22" s="40" t="s">
        <v>459</v>
      </c>
    </row>
    <row r="23" spans="1:2" x14ac:dyDescent="0.2">
      <c r="A23" s="39" t="s">
        <v>460</v>
      </c>
      <c r="B23" s="40" t="s">
        <v>157</v>
      </c>
    </row>
    <row r="24" spans="1:2" x14ac:dyDescent="0.2">
      <c r="A24" s="39" t="s">
        <v>461</v>
      </c>
      <c r="B24" s="40" t="s">
        <v>462</v>
      </c>
    </row>
    <row r="25" spans="1:2" x14ac:dyDescent="0.2">
      <c r="A25" s="39" t="s">
        <v>463</v>
      </c>
      <c r="B25" s="40" t="s">
        <v>464</v>
      </c>
    </row>
    <row r="26" spans="1:2" x14ac:dyDescent="0.2">
      <c r="A26" s="39" t="s">
        <v>465</v>
      </c>
      <c r="B26" s="40" t="s">
        <v>211</v>
      </c>
    </row>
    <row r="27" spans="1:2" x14ac:dyDescent="0.2">
      <c r="A27" s="39" t="s">
        <v>13</v>
      </c>
      <c r="B27" s="40" t="s">
        <v>466</v>
      </c>
    </row>
    <row r="28" spans="1:2" x14ac:dyDescent="0.2">
      <c r="A28" s="39" t="s">
        <v>14</v>
      </c>
      <c r="B28" s="40" t="s">
        <v>467</v>
      </c>
    </row>
    <row r="29" spans="1:2" x14ac:dyDescent="0.2">
      <c r="A29" s="39" t="s">
        <v>15</v>
      </c>
      <c r="B29" s="40" t="s">
        <v>468</v>
      </c>
    </row>
    <row r="30" spans="1:2" x14ac:dyDescent="0.2">
      <c r="A30" s="39" t="s">
        <v>16</v>
      </c>
      <c r="B30" s="40" t="s">
        <v>469</v>
      </c>
    </row>
    <row r="31" spans="1:2" x14ac:dyDescent="0.2">
      <c r="A31" s="39" t="s">
        <v>17</v>
      </c>
      <c r="B31" s="40" t="s">
        <v>470</v>
      </c>
    </row>
    <row r="32" spans="1:2" x14ac:dyDescent="0.2">
      <c r="A32" s="36"/>
      <c r="B32" s="41"/>
    </row>
    <row r="33" spans="1:2" x14ac:dyDescent="0.2">
      <c r="A33" s="36"/>
      <c r="B33" s="38"/>
    </row>
    <row r="34" spans="1:2" x14ac:dyDescent="0.2">
      <c r="A34" s="39" t="s">
        <v>471</v>
      </c>
      <c r="B34" s="40" t="s">
        <v>472</v>
      </c>
    </row>
    <row r="35" spans="1:2" x14ac:dyDescent="0.2">
      <c r="A35" s="39" t="s">
        <v>473</v>
      </c>
      <c r="B35" s="40" t="s">
        <v>474</v>
      </c>
    </row>
    <row r="36" spans="1:2" x14ac:dyDescent="0.2">
      <c r="A36" s="36"/>
      <c r="B36" s="41"/>
    </row>
    <row r="37" spans="1:2" x14ac:dyDescent="0.2">
      <c r="A37" s="36"/>
      <c r="B37" s="37" t="s">
        <v>475</v>
      </c>
    </row>
    <row r="38" spans="1:2" x14ac:dyDescent="0.2">
      <c r="A38" s="36" t="s">
        <v>476</v>
      </c>
      <c r="B38" s="40" t="s">
        <v>477</v>
      </c>
    </row>
    <row r="39" spans="1:2" x14ac:dyDescent="0.2">
      <c r="A39" s="36"/>
      <c r="B39" s="40" t="s">
        <v>478</v>
      </c>
    </row>
    <row r="40" spans="1:2" ht="12" thickBot="1" x14ac:dyDescent="0.25">
      <c r="A40" s="42"/>
      <c r="B40" s="4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6"/>
  <sheetViews>
    <sheetView tabSelected="1" zoomScaleNormal="100" workbookViewId="0">
      <selection sqref="A1:F1"/>
    </sheetView>
  </sheetViews>
  <sheetFormatPr baseColWidth="10" defaultColWidth="9.140625" defaultRowHeight="11.25" x14ac:dyDescent="0.2"/>
  <cols>
    <col min="1" max="1" width="10" style="3" customWidth="1"/>
    <col min="2" max="2" width="57.28515625" style="3" customWidth="1"/>
    <col min="3" max="3" width="15" style="3" customWidth="1"/>
    <col min="4" max="4" width="19.5703125" style="3" customWidth="1"/>
    <col min="5" max="5" width="15.28515625" style="3" customWidth="1"/>
    <col min="6" max="6" width="15.7109375" style="3" customWidth="1"/>
    <col min="7" max="7" width="15.42578125" style="3" customWidth="1"/>
    <col min="8" max="8" width="12.7109375" style="3" customWidth="1"/>
    <col min="9" max="10" width="12" style="3" customWidth="1"/>
    <col min="11" max="16384" width="9.140625" style="3"/>
  </cols>
  <sheetData>
    <row r="1" spans="1:8" s="2" customFormat="1" x14ac:dyDescent="0.25">
      <c r="A1" s="188" t="s">
        <v>346</v>
      </c>
      <c r="B1" s="189"/>
      <c r="C1" s="189"/>
      <c r="D1" s="189"/>
      <c r="E1" s="189"/>
      <c r="F1" s="189"/>
      <c r="G1" s="99" t="s">
        <v>49</v>
      </c>
      <c r="H1" s="100">
        <v>2024</v>
      </c>
    </row>
    <row r="2" spans="1:8" s="2" customFormat="1" x14ac:dyDescent="0.25">
      <c r="A2" s="188" t="s">
        <v>439</v>
      </c>
      <c r="B2" s="189"/>
      <c r="C2" s="189"/>
      <c r="D2" s="189"/>
      <c r="E2" s="189"/>
      <c r="F2" s="189"/>
      <c r="G2" s="99" t="s">
        <v>50</v>
      </c>
      <c r="H2" s="100" t="str">
        <f>+'Notas a los Edos Financieros'!E2</f>
        <v>Trimestral</v>
      </c>
    </row>
    <row r="3" spans="1:8" s="2" customFormat="1" x14ac:dyDescent="0.25">
      <c r="A3" s="188" t="s">
        <v>558</v>
      </c>
      <c r="B3" s="189"/>
      <c r="C3" s="189"/>
      <c r="D3" s="189"/>
      <c r="E3" s="189"/>
      <c r="F3" s="189"/>
      <c r="G3" s="99" t="s">
        <v>51</v>
      </c>
      <c r="H3" s="100">
        <v>3</v>
      </c>
    </row>
    <row r="4" spans="1:8" x14ac:dyDescent="0.2">
      <c r="A4" s="101" t="s">
        <v>52</v>
      </c>
      <c r="B4" s="96"/>
      <c r="C4" s="96"/>
      <c r="D4" s="96"/>
      <c r="E4" s="96"/>
      <c r="F4" s="96"/>
      <c r="G4" s="96"/>
      <c r="H4" s="96"/>
    </row>
    <row r="6" spans="1:8" x14ac:dyDescent="0.2">
      <c r="A6" s="97" t="s">
        <v>27</v>
      </c>
      <c r="B6" s="96"/>
      <c r="C6" s="96"/>
      <c r="D6" s="96"/>
      <c r="E6" s="96"/>
      <c r="F6" s="96"/>
      <c r="G6" s="96"/>
      <c r="H6" s="96"/>
    </row>
    <row r="7" spans="1:8" x14ac:dyDescent="0.2">
      <c r="A7" s="98" t="s">
        <v>25</v>
      </c>
      <c r="B7" s="97" t="s">
        <v>22</v>
      </c>
      <c r="C7" s="98" t="s">
        <v>23</v>
      </c>
      <c r="D7" s="98" t="s">
        <v>24</v>
      </c>
      <c r="E7" s="97"/>
      <c r="F7" s="97"/>
      <c r="G7" s="97"/>
      <c r="H7" s="97"/>
    </row>
    <row r="8" spans="1:8" x14ac:dyDescent="0.2">
      <c r="A8" s="4">
        <v>1114</v>
      </c>
      <c r="B8" s="3" t="s">
        <v>53</v>
      </c>
      <c r="C8" s="116">
        <v>2047632519.5799999</v>
      </c>
      <c r="D8" s="22" t="s">
        <v>350</v>
      </c>
    </row>
    <row r="9" spans="1:8" x14ac:dyDescent="0.2">
      <c r="A9" s="4">
        <v>1115</v>
      </c>
      <c r="B9" s="3" t="s">
        <v>54</v>
      </c>
      <c r="C9" s="5">
        <v>0</v>
      </c>
      <c r="D9" s="4" t="s">
        <v>349</v>
      </c>
    </row>
    <row r="10" spans="1:8" x14ac:dyDescent="0.2">
      <c r="A10" s="4">
        <v>1121</v>
      </c>
      <c r="B10" s="3" t="s">
        <v>55</v>
      </c>
      <c r="C10" s="5">
        <v>0</v>
      </c>
      <c r="D10" s="4" t="s">
        <v>349</v>
      </c>
    </row>
    <row r="12" spans="1:8" ht="15" customHeight="1" x14ac:dyDescent="0.2">
      <c r="A12" s="97" t="s">
        <v>28</v>
      </c>
      <c r="B12" s="96"/>
      <c r="C12" s="96"/>
      <c r="D12" s="96"/>
      <c r="E12" s="96"/>
      <c r="F12" s="96"/>
      <c r="G12" s="96"/>
      <c r="H12" s="187" t="s">
        <v>48</v>
      </c>
    </row>
    <row r="13" spans="1:8" x14ac:dyDescent="0.2">
      <c r="A13" s="98" t="s">
        <v>25</v>
      </c>
      <c r="B13" s="97" t="s">
        <v>22</v>
      </c>
      <c r="C13" s="98" t="s">
        <v>23</v>
      </c>
      <c r="D13" s="98">
        <v>2023</v>
      </c>
      <c r="E13" s="98">
        <v>2022</v>
      </c>
      <c r="F13" s="98">
        <f>E13-1</f>
        <v>2021</v>
      </c>
      <c r="G13" s="98">
        <f>F13-1</f>
        <v>2020</v>
      </c>
      <c r="H13" s="187"/>
    </row>
    <row r="14" spans="1:8" x14ac:dyDescent="0.2">
      <c r="A14" s="4">
        <v>1122</v>
      </c>
      <c r="B14" s="3" t="s">
        <v>56</v>
      </c>
      <c r="C14" s="116">
        <v>407952</v>
      </c>
      <c r="D14" s="5">
        <v>287038.49</v>
      </c>
      <c r="E14" s="5">
        <v>1527970.65</v>
      </c>
      <c r="F14" s="5">
        <v>3191.1</v>
      </c>
      <c r="G14" s="5">
        <v>1181.79</v>
      </c>
      <c r="H14" s="4" t="s">
        <v>347</v>
      </c>
    </row>
    <row r="15" spans="1:8" x14ac:dyDescent="0.2">
      <c r="A15" s="4">
        <v>1124</v>
      </c>
      <c r="B15" s="3" t="s">
        <v>57</v>
      </c>
      <c r="C15" s="116">
        <v>4080.72</v>
      </c>
      <c r="D15" s="5">
        <v>4080.72</v>
      </c>
      <c r="E15" s="5">
        <v>35553.300000000003</v>
      </c>
      <c r="F15" s="5">
        <v>42256.65</v>
      </c>
      <c r="G15" s="5">
        <v>148583.43</v>
      </c>
      <c r="H15" s="4" t="s">
        <v>347</v>
      </c>
    </row>
    <row r="17" spans="1:8" x14ac:dyDescent="0.2">
      <c r="A17" s="97" t="s">
        <v>29</v>
      </c>
      <c r="B17" s="96"/>
      <c r="C17" s="96"/>
      <c r="D17" s="96"/>
      <c r="E17" s="96"/>
      <c r="F17" s="96"/>
      <c r="G17" s="96"/>
      <c r="H17" s="96"/>
    </row>
    <row r="18" spans="1:8" x14ac:dyDescent="0.2">
      <c r="A18" s="98" t="s">
        <v>25</v>
      </c>
      <c r="B18" s="97" t="s">
        <v>22</v>
      </c>
      <c r="C18" s="98" t="s">
        <v>23</v>
      </c>
      <c r="D18" s="98" t="s">
        <v>58</v>
      </c>
      <c r="E18" s="98" t="s">
        <v>59</v>
      </c>
      <c r="F18" s="98" t="s">
        <v>60</v>
      </c>
      <c r="G18" s="98" t="s">
        <v>61</v>
      </c>
      <c r="H18" s="97" t="s">
        <v>62</v>
      </c>
    </row>
    <row r="19" spans="1:8" x14ac:dyDescent="0.2">
      <c r="A19" s="4">
        <v>1123</v>
      </c>
      <c r="B19" s="3" t="s">
        <v>63</v>
      </c>
      <c r="C19" s="116">
        <v>391496.7</v>
      </c>
      <c r="D19" s="116">
        <v>391496.7</v>
      </c>
      <c r="E19" s="5">
        <v>0</v>
      </c>
      <c r="F19" s="5">
        <v>0</v>
      </c>
      <c r="G19" s="5">
        <v>0</v>
      </c>
      <c r="H19" s="4" t="s">
        <v>347</v>
      </c>
    </row>
    <row r="20" spans="1:8" x14ac:dyDescent="0.2">
      <c r="A20" s="4">
        <v>1125</v>
      </c>
      <c r="B20" s="3" t="s">
        <v>64</v>
      </c>
      <c r="C20" s="116">
        <v>202482.37</v>
      </c>
      <c r="D20" s="116">
        <v>202482.37</v>
      </c>
      <c r="E20" s="5">
        <v>0</v>
      </c>
      <c r="F20" s="5">
        <v>0</v>
      </c>
      <c r="G20" s="5">
        <v>0</v>
      </c>
      <c r="H20" s="4" t="s">
        <v>347</v>
      </c>
    </row>
    <row r="21" spans="1:8" x14ac:dyDescent="0.2">
      <c r="A21" s="4">
        <v>1126</v>
      </c>
      <c r="B21" s="3" t="s">
        <v>479</v>
      </c>
      <c r="C21" s="116">
        <v>0</v>
      </c>
      <c r="D21" s="116">
        <v>0</v>
      </c>
      <c r="E21" s="5">
        <v>0</v>
      </c>
      <c r="F21" s="5">
        <v>0</v>
      </c>
      <c r="G21" s="5">
        <v>0</v>
      </c>
      <c r="H21" s="4" t="s">
        <v>349</v>
      </c>
    </row>
    <row r="22" spans="1:8" x14ac:dyDescent="0.2">
      <c r="A22" s="4">
        <v>1129</v>
      </c>
      <c r="B22" s="3" t="s">
        <v>543</v>
      </c>
      <c r="C22" s="116">
        <v>41207.61</v>
      </c>
      <c r="D22" s="116">
        <v>41207.61</v>
      </c>
      <c r="E22" s="5">
        <v>0</v>
      </c>
      <c r="F22" s="5">
        <v>0</v>
      </c>
      <c r="G22" s="5">
        <v>0</v>
      </c>
      <c r="H22" s="4" t="s">
        <v>347</v>
      </c>
    </row>
    <row r="23" spans="1:8" x14ac:dyDescent="0.2">
      <c r="A23" s="4">
        <v>1131</v>
      </c>
      <c r="B23" s="3" t="s">
        <v>65</v>
      </c>
      <c r="C23" s="116">
        <v>12914421.5</v>
      </c>
      <c r="D23" s="116">
        <v>12914421.5</v>
      </c>
      <c r="E23" s="5">
        <v>0</v>
      </c>
      <c r="F23" s="5">
        <v>0</v>
      </c>
      <c r="G23" s="5">
        <v>0</v>
      </c>
      <c r="H23" s="4" t="s">
        <v>347</v>
      </c>
    </row>
    <row r="24" spans="1:8" x14ac:dyDescent="0.2">
      <c r="A24" s="4">
        <v>1132</v>
      </c>
      <c r="B24" s="3" t="s">
        <v>66</v>
      </c>
      <c r="C24" s="116">
        <v>0</v>
      </c>
      <c r="D24" s="116">
        <v>0</v>
      </c>
      <c r="E24" s="5">
        <v>0</v>
      </c>
      <c r="F24" s="5">
        <v>0</v>
      </c>
      <c r="G24" s="5">
        <v>0</v>
      </c>
      <c r="H24" s="120" t="s">
        <v>349</v>
      </c>
    </row>
    <row r="25" spans="1:8" x14ac:dyDescent="0.2">
      <c r="A25" s="4">
        <v>1133</v>
      </c>
      <c r="B25" s="3" t="s">
        <v>67</v>
      </c>
      <c r="C25" s="116">
        <v>0</v>
      </c>
      <c r="D25" s="116">
        <v>0</v>
      </c>
      <c r="E25" s="5">
        <v>0</v>
      </c>
      <c r="F25" s="5">
        <v>0</v>
      </c>
      <c r="G25" s="5">
        <v>0</v>
      </c>
      <c r="H25" s="4" t="s">
        <v>349</v>
      </c>
    </row>
    <row r="26" spans="1:8" x14ac:dyDescent="0.2">
      <c r="A26" s="4">
        <v>1134</v>
      </c>
      <c r="B26" s="3" t="s">
        <v>68</v>
      </c>
      <c r="C26" s="116">
        <v>65792313.899999999</v>
      </c>
      <c r="D26" s="116">
        <v>65792313.899999999</v>
      </c>
      <c r="E26" s="5">
        <v>0</v>
      </c>
      <c r="F26" s="5">
        <v>0</v>
      </c>
      <c r="G26" s="5">
        <v>0</v>
      </c>
      <c r="H26" s="120" t="s">
        <v>347</v>
      </c>
    </row>
    <row r="27" spans="1:8" x14ac:dyDescent="0.2">
      <c r="A27" s="4">
        <v>1139</v>
      </c>
      <c r="B27" s="3" t="s">
        <v>69</v>
      </c>
      <c r="C27" s="116">
        <v>0</v>
      </c>
      <c r="D27" s="116">
        <v>0</v>
      </c>
      <c r="E27" s="5">
        <v>0</v>
      </c>
      <c r="F27" s="5">
        <v>0</v>
      </c>
      <c r="G27" s="5">
        <v>0</v>
      </c>
      <c r="H27" s="4" t="s">
        <v>349</v>
      </c>
    </row>
    <row r="29" spans="1:8" x14ac:dyDescent="0.2">
      <c r="A29" s="97" t="s">
        <v>564</v>
      </c>
      <c r="B29" s="96"/>
      <c r="C29" s="96"/>
      <c r="D29" s="96"/>
      <c r="E29" s="96"/>
      <c r="F29" s="96"/>
      <c r="G29" s="96"/>
      <c r="H29" s="96"/>
    </row>
    <row r="30" spans="1:8" x14ac:dyDescent="0.2">
      <c r="A30" s="98" t="s">
        <v>25</v>
      </c>
      <c r="B30" s="97" t="s">
        <v>22</v>
      </c>
      <c r="C30" s="98" t="s">
        <v>23</v>
      </c>
      <c r="D30" s="98" t="s">
        <v>31</v>
      </c>
      <c r="E30" s="98" t="s">
        <v>30</v>
      </c>
      <c r="F30" s="97" t="s">
        <v>33</v>
      </c>
      <c r="G30" s="97"/>
      <c r="H30" s="97"/>
    </row>
    <row r="31" spans="1:8" x14ac:dyDescent="0.2">
      <c r="A31" s="4">
        <v>1140</v>
      </c>
      <c r="B31" s="3" t="s">
        <v>70</v>
      </c>
      <c r="C31" s="5">
        <v>0</v>
      </c>
      <c r="D31" s="4" t="s">
        <v>349</v>
      </c>
      <c r="E31" s="4" t="s">
        <v>349</v>
      </c>
      <c r="F31" s="4" t="s">
        <v>349</v>
      </c>
      <c r="G31" s="4"/>
    </row>
    <row r="32" spans="1:8" x14ac:dyDescent="0.2">
      <c r="A32" s="4">
        <v>1141</v>
      </c>
      <c r="B32" s="3" t="s">
        <v>71</v>
      </c>
      <c r="C32" s="5">
        <v>0</v>
      </c>
      <c r="D32" s="4" t="s">
        <v>349</v>
      </c>
      <c r="E32" s="4" t="s">
        <v>349</v>
      </c>
      <c r="F32" s="4" t="s">
        <v>349</v>
      </c>
      <c r="G32" s="4"/>
    </row>
    <row r="33" spans="1:8" x14ac:dyDescent="0.2">
      <c r="A33" s="4">
        <v>1142</v>
      </c>
      <c r="B33" s="3" t="s">
        <v>72</v>
      </c>
      <c r="C33" s="5">
        <v>0</v>
      </c>
      <c r="D33" s="4" t="s">
        <v>349</v>
      </c>
      <c r="E33" s="4" t="s">
        <v>349</v>
      </c>
      <c r="F33" s="4" t="s">
        <v>349</v>
      </c>
      <c r="G33" s="4"/>
    </row>
    <row r="34" spans="1:8" x14ac:dyDescent="0.2">
      <c r="A34" s="4">
        <v>1143</v>
      </c>
      <c r="B34" s="3" t="s">
        <v>73</v>
      </c>
      <c r="C34" s="5">
        <v>0</v>
      </c>
      <c r="D34" s="4" t="s">
        <v>349</v>
      </c>
      <c r="E34" s="4" t="s">
        <v>349</v>
      </c>
      <c r="F34" s="4" t="s">
        <v>349</v>
      </c>
      <c r="G34" s="4"/>
    </row>
    <row r="35" spans="1:8" x14ac:dyDescent="0.2">
      <c r="A35" s="4">
        <v>1144</v>
      </c>
      <c r="B35" s="3" t="s">
        <v>74</v>
      </c>
      <c r="C35" s="5">
        <v>0</v>
      </c>
      <c r="D35" s="4" t="s">
        <v>349</v>
      </c>
      <c r="E35" s="4" t="s">
        <v>349</v>
      </c>
      <c r="F35" s="4" t="s">
        <v>349</v>
      </c>
      <c r="G35" s="4"/>
    </row>
    <row r="36" spans="1:8" x14ac:dyDescent="0.2">
      <c r="A36" s="4">
        <v>1145</v>
      </c>
      <c r="B36" s="3" t="s">
        <v>75</v>
      </c>
      <c r="C36" s="5">
        <v>0</v>
      </c>
      <c r="D36" s="4" t="s">
        <v>349</v>
      </c>
      <c r="E36" s="4" t="s">
        <v>349</v>
      </c>
      <c r="F36" s="4" t="s">
        <v>349</v>
      </c>
      <c r="G36" s="4"/>
    </row>
    <row r="38" spans="1:8" x14ac:dyDescent="0.2">
      <c r="A38" s="97" t="s">
        <v>76</v>
      </c>
      <c r="B38" s="96"/>
      <c r="C38" s="96"/>
      <c r="D38" s="98"/>
      <c r="E38" s="96"/>
      <c r="F38" s="96"/>
      <c r="G38" s="96"/>
      <c r="H38" s="96"/>
    </row>
    <row r="39" spans="1:8" x14ac:dyDescent="0.2">
      <c r="A39" s="98" t="s">
        <v>25</v>
      </c>
      <c r="B39" s="97" t="s">
        <v>22</v>
      </c>
      <c r="C39" s="98" t="s">
        <v>23</v>
      </c>
      <c r="D39" s="98" t="s">
        <v>30</v>
      </c>
      <c r="E39" s="192" t="s">
        <v>32</v>
      </c>
      <c r="F39" s="192"/>
      <c r="G39" s="192" t="s">
        <v>551</v>
      </c>
      <c r="H39" s="192"/>
    </row>
    <row r="40" spans="1:8" ht="15" customHeight="1" x14ac:dyDescent="0.2">
      <c r="A40" s="4">
        <v>1150</v>
      </c>
      <c r="B40" s="3" t="s">
        <v>77</v>
      </c>
      <c r="C40" s="116">
        <v>31317247.219999999</v>
      </c>
      <c r="D40" s="4" t="s">
        <v>348</v>
      </c>
      <c r="E40" s="191" t="s">
        <v>559</v>
      </c>
      <c r="F40" s="191"/>
      <c r="G40" s="191" t="s">
        <v>560</v>
      </c>
      <c r="H40" s="191"/>
    </row>
    <row r="41" spans="1:8" ht="15" customHeight="1" x14ac:dyDescent="0.2">
      <c r="A41" s="4">
        <v>1151</v>
      </c>
      <c r="B41" s="3" t="s">
        <v>78</v>
      </c>
      <c r="C41" s="116">
        <v>31317247.219999999</v>
      </c>
      <c r="D41" s="4" t="s">
        <v>348</v>
      </c>
      <c r="E41" s="191"/>
      <c r="F41" s="191"/>
      <c r="G41" s="191"/>
      <c r="H41" s="191"/>
    </row>
    <row r="43" spans="1:8" x14ac:dyDescent="0.2">
      <c r="A43" s="97" t="s">
        <v>34</v>
      </c>
      <c r="B43" s="96"/>
      <c r="C43" s="96"/>
      <c r="D43" s="96"/>
      <c r="E43" s="96"/>
      <c r="F43" s="96"/>
      <c r="G43" s="96"/>
      <c r="H43" s="96"/>
    </row>
    <row r="44" spans="1:8" x14ac:dyDescent="0.2">
      <c r="A44" s="98" t="s">
        <v>25</v>
      </c>
      <c r="B44" s="97" t="s">
        <v>22</v>
      </c>
      <c r="C44" s="98" t="s">
        <v>23</v>
      </c>
      <c r="D44" s="98" t="s">
        <v>24</v>
      </c>
      <c r="E44" s="98" t="s">
        <v>62</v>
      </c>
      <c r="F44" s="97"/>
      <c r="G44" s="97"/>
      <c r="H44" s="97"/>
    </row>
    <row r="45" spans="1:8" x14ac:dyDescent="0.2">
      <c r="A45" s="4">
        <v>1213</v>
      </c>
      <c r="B45" s="3" t="s">
        <v>79</v>
      </c>
      <c r="C45" s="5">
        <v>0</v>
      </c>
      <c r="D45" s="4" t="s">
        <v>349</v>
      </c>
      <c r="E45" s="4" t="s">
        <v>349</v>
      </c>
    </row>
    <row r="47" spans="1:8" x14ac:dyDescent="0.2">
      <c r="A47" s="97" t="s">
        <v>35</v>
      </c>
      <c r="B47" s="96"/>
      <c r="C47" s="96"/>
      <c r="D47" s="96"/>
      <c r="E47" s="96"/>
      <c r="F47" s="96"/>
      <c r="G47" s="96"/>
      <c r="H47" s="96"/>
    </row>
    <row r="48" spans="1:8" x14ac:dyDescent="0.2">
      <c r="A48" s="98" t="s">
        <v>25</v>
      </c>
      <c r="B48" s="97" t="s">
        <v>22</v>
      </c>
      <c r="C48" s="98" t="s">
        <v>23</v>
      </c>
      <c r="D48" s="97"/>
      <c r="E48" s="97"/>
      <c r="F48" s="97"/>
      <c r="G48" s="97"/>
      <c r="H48" s="97"/>
    </row>
    <row r="49" spans="1:10" x14ac:dyDescent="0.2">
      <c r="A49" s="152">
        <v>1211</v>
      </c>
      <c r="B49" s="153" t="s">
        <v>541</v>
      </c>
      <c r="C49" s="154">
        <v>0</v>
      </c>
      <c r="D49" s="4" t="s">
        <v>349</v>
      </c>
    </row>
    <row r="50" spans="1:10" x14ac:dyDescent="0.2">
      <c r="A50" s="152">
        <v>1212</v>
      </c>
      <c r="B50" s="153" t="s">
        <v>542</v>
      </c>
      <c r="C50" s="154">
        <v>0</v>
      </c>
      <c r="D50" s="148" t="s">
        <v>349</v>
      </c>
    </row>
    <row r="51" spans="1:10" x14ac:dyDescent="0.2">
      <c r="A51" s="152">
        <v>1214</v>
      </c>
      <c r="B51" s="153" t="s">
        <v>80</v>
      </c>
      <c r="C51" s="154">
        <v>0</v>
      </c>
      <c r="D51" s="148" t="s">
        <v>349</v>
      </c>
    </row>
    <row r="53" spans="1:10" x14ac:dyDescent="0.2">
      <c r="A53" s="97" t="s">
        <v>39</v>
      </c>
      <c r="B53" s="96"/>
      <c r="C53" s="96"/>
      <c r="D53" s="96"/>
      <c r="E53" s="96"/>
      <c r="F53" s="187" t="s">
        <v>565</v>
      </c>
      <c r="G53" s="98"/>
      <c r="H53" s="96"/>
      <c r="I53" s="96"/>
      <c r="J53" s="96"/>
    </row>
    <row r="54" spans="1:10" ht="22.5" x14ac:dyDescent="0.2">
      <c r="A54" s="98" t="s">
        <v>25</v>
      </c>
      <c r="B54" s="97" t="s">
        <v>22</v>
      </c>
      <c r="C54" s="98" t="s">
        <v>23</v>
      </c>
      <c r="D54" s="98" t="s">
        <v>36</v>
      </c>
      <c r="E54" s="98" t="s">
        <v>37</v>
      </c>
      <c r="F54" s="187"/>
      <c r="G54" s="175" t="s">
        <v>566</v>
      </c>
      <c r="H54" s="98" t="s">
        <v>38</v>
      </c>
      <c r="I54" s="175" t="s">
        <v>513</v>
      </c>
      <c r="J54" s="98" t="s">
        <v>514</v>
      </c>
    </row>
    <row r="55" spans="1:10" x14ac:dyDescent="0.2">
      <c r="A55" s="4">
        <v>1230</v>
      </c>
      <c r="B55" s="3" t="s">
        <v>82</v>
      </c>
      <c r="C55" s="116">
        <v>2686803408.2800002</v>
      </c>
      <c r="D55" s="116">
        <v>71815420.959999993</v>
      </c>
      <c r="E55" s="116">
        <v>-754302219.76999998</v>
      </c>
      <c r="F55" s="174" t="s">
        <v>351</v>
      </c>
      <c r="G55" s="23">
        <v>0.05</v>
      </c>
      <c r="H55" s="174" t="s">
        <v>352</v>
      </c>
      <c r="I55" s="174" t="s">
        <v>536</v>
      </c>
      <c r="J55" s="174" t="s">
        <v>561</v>
      </c>
    </row>
    <row r="56" spans="1:10" x14ac:dyDescent="0.2">
      <c r="A56" s="4">
        <v>1231</v>
      </c>
      <c r="B56" s="3" t="s">
        <v>83</v>
      </c>
      <c r="C56" s="116">
        <v>268173079.88999999</v>
      </c>
      <c r="D56" s="176"/>
      <c r="E56" s="176"/>
      <c r="F56" s="174" t="s">
        <v>355</v>
      </c>
      <c r="G56" s="174" t="s">
        <v>355</v>
      </c>
      <c r="H56" s="174" t="s">
        <v>355</v>
      </c>
      <c r="I56" s="174" t="s">
        <v>536</v>
      </c>
      <c r="J56" s="174" t="s">
        <v>561</v>
      </c>
    </row>
    <row r="57" spans="1:10" x14ac:dyDescent="0.2">
      <c r="A57" s="4">
        <v>1232</v>
      </c>
      <c r="B57" s="3" t="s">
        <v>84</v>
      </c>
      <c r="C57" s="116">
        <v>0</v>
      </c>
      <c r="D57" s="116">
        <v>0</v>
      </c>
      <c r="E57" s="116">
        <v>0</v>
      </c>
      <c r="F57" s="174" t="s">
        <v>349</v>
      </c>
      <c r="G57" s="174" t="s">
        <v>349</v>
      </c>
      <c r="H57" s="174" t="s">
        <v>349</v>
      </c>
      <c r="I57" s="174" t="s">
        <v>349</v>
      </c>
      <c r="J57" s="174" t="s">
        <v>349</v>
      </c>
    </row>
    <row r="58" spans="1:10" x14ac:dyDescent="0.2">
      <c r="A58" s="4">
        <v>1233</v>
      </c>
      <c r="B58" s="3" t="s">
        <v>85</v>
      </c>
      <c r="C58" s="116">
        <v>1757650569.8299999</v>
      </c>
      <c r="D58" s="116">
        <v>71815420.959999993</v>
      </c>
      <c r="E58" s="116">
        <v>-754302219.76999998</v>
      </c>
      <c r="F58" s="174" t="s">
        <v>351</v>
      </c>
      <c r="G58" s="23">
        <v>0.05</v>
      </c>
      <c r="H58" s="174" t="s">
        <v>352</v>
      </c>
      <c r="I58" s="174" t="s">
        <v>536</v>
      </c>
      <c r="J58" s="174" t="s">
        <v>561</v>
      </c>
    </row>
    <row r="59" spans="1:10" x14ac:dyDescent="0.2">
      <c r="A59" s="4">
        <v>1234</v>
      </c>
      <c r="B59" s="3" t="s">
        <v>86</v>
      </c>
      <c r="C59" s="116">
        <v>0</v>
      </c>
      <c r="D59" s="116">
        <v>0</v>
      </c>
      <c r="E59" s="116">
        <v>0</v>
      </c>
      <c r="F59" s="174" t="s">
        <v>349</v>
      </c>
      <c r="G59" s="174" t="s">
        <v>349</v>
      </c>
      <c r="H59" s="174" t="s">
        <v>349</v>
      </c>
      <c r="I59" s="174" t="s">
        <v>349</v>
      </c>
      <c r="J59" s="174" t="s">
        <v>349</v>
      </c>
    </row>
    <row r="60" spans="1:10" x14ac:dyDescent="0.2">
      <c r="A60" s="4">
        <v>1235</v>
      </c>
      <c r="B60" s="3" t="s">
        <v>87</v>
      </c>
      <c r="C60" s="116">
        <v>0</v>
      </c>
      <c r="D60" s="116">
        <v>0</v>
      </c>
      <c r="E60" s="116">
        <v>0</v>
      </c>
      <c r="F60" s="174" t="s">
        <v>349</v>
      </c>
      <c r="G60" s="174" t="s">
        <v>349</v>
      </c>
      <c r="H60" s="174" t="s">
        <v>349</v>
      </c>
      <c r="I60" s="174" t="s">
        <v>349</v>
      </c>
      <c r="J60" s="174" t="s">
        <v>349</v>
      </c>
    </row>
    <row r="61" spans="1:10" x14ac:dyDescent="0.2">
      <c r="A61" s="4">
        <v>1236</v>
      </c>
      <c r="B61" s="3" t="s">
        <v>88</v>
      </c>
      <c r="C61" s="116">
        <v>660979758.55999994</v>
      </c>
      <c r="D61" s="116">
        <v>0</v>
      </c>
      <c r="E61" s="116">
        <v>0</v>
      </c>
      <c r="F61" s="174" t="s">
        <v>355</v>
      </c>
      <c r="G61" s="174" t="s">
        <v>355</v>
      </c>
      <c r="H61" s="174" t="s">
        <v>355</v>
      </c>
      <c r="I61" s="174" t="s">
        <v>355</v>
      </c>
      <c r="J61" s="174" t="s">
        <v>355</v>
      </c>
    </row>
    <row r="62" spans="1:10" x14ac:dyDescent="0.2">
      <c r="A62" s="4">
        <v>1239</v>
      </c>
      <c r="B62" s="3" t="s">
        <v>89</v>
      </c>
      <c r="C62" s="116">
        <v>0</v>
      </c>
      <c r="D62" s="116">
        <v>0</v>
      </c>
      <c r="E62" s="116">
        <v>0</v>
      </c>
      <c r="F62" s="174" t="s">
        <v>349</v>
      </c>
      <c r="G62" s="174" t="s">
        <v>349</v>
      </c>
      <c r="H62" s="174" t="s">
        <v>349</v>
      </c>
      <c r="I62" s="174" t="s">
        <v>349</v>
      </c>
      <c r="J62" s="174" t="s">
        <v>349</v>
      </c>
    </row>
    <row r="63" spans="1:10" x14ac:dyDescent="0.2">
      <c r="A63" s="4">
        <v>1240</v>
      </c>
      <c r="B63" s="3" t="s">
        <v>90</v>
      </c>
      <c r="C63" s="116">
        <v>738462334.59000003</v>
      </c>
      <c r="D63" s="116">
        <v>48844240.100000001</v>
      </c>
      <c r="E63" s="116">
        <v>-617286337.75</v>
      </c>
      <c r="F63" s="174" t="s">
        <v>351</v>
      </c>
      <c r="G63" s="174" t="s">
        <v>562</v>
      </c>
      <c r="H63" s="174" t="s">
        <v>352</v>
      </c>
      <c r="I63" s="174" t="s">
        <v>536</v>
      </c>
      <c r="J63" s="174" t="s">
        <v>563</v>
      </c>
    </row>
    <row r="64" spans="1:10" x14ac:dyDescent="0.2">
      <c r="A64" s="4">
        <v>1241</v>
      </c>
      <c r="B64" s="3" t="s">
        <v>91</v>
      </c>
      <c r="C64" s="116">
        <v>564551652.75</v>
      </c>
      <c r="D64" s="116">
        <v>37453674.609999999</v>
      </c>
      <c r="E64" s="116">
        <v>-466011456.58999997</v>
      </c>
      <c r="F64" s="174" t="s">
        <v>351</v>
      </c>
      <c r="G64" s="174" t="s">
        <v>353</v>
      </c>
      <c r="H64" s="174" t="s">
        <v>352</v>
      </c>
      <c r="I64" s="174" t="s">
        <v>536</v>
      </c>
      <c r="J64" s="174" t="s">
        <v>563</v>
      </c>
    </row>
    <row r="65" spans="1:10" x14ac:dyDescent="0.2">
      <c r="A65" s="4">
        <v>1242</v>
      </c>
      <c r="B65" s="3" t="s">
        <v>92</v>
      </c>
      <c r="C65" s="116">
        <v>637047.78</v>
      </c>
      <c r="D65" s="116">
        <v>85805.65</v>
      </c>
      <c r="E65" s="116">
        <v>-455837.84</v>
      </c>
      <c r="F65" s="174" t="s">
        <v>351</v>
      </c>
      <c r="G65" s="23">
        <v>0.2</v>
      </c>
      <c r="H65" s="174" t="s">
        <v>352</v>
      </c>
      <c r="I65" s="174" t="s">
        <v>536</v>
      </c>
      <c r="J65" s="174" t="s">
        <v>563</v>
      </c>
    </row>
    <row r="66" spans="1:10" x14ac:dyDescent="0.2">
      <c r="A66" s="4">
        <v>1243</v>
      </c>
      <c r="B66" s="3" t="s">
        <v>93</v>
      </c>
      <c r="C66" s="116">
        <v>685896</v>
      </c>
      <c r="D66" s="116">
        <v>51442.21</v>
      </c>
      <c r="E66" s="116">
        <v>-325166.11</v>
      </c>
      <c r="F66" s="174" t="s">
        <v>351</v>
      </c>
      <c r="G66" s="23">
        <v>0.1</v>
      </c>
      <c r="H66" s="174" t="s">
        <v>352</v>
      </c>
      <c r="I66" s="174" t="s">
        <v>536</v>
      </c>
      <c r="J66" s="174" t="s">
        <v>563</v>
      </c>
    </row>
    <row r="67" spans="1:10" x14ac:dyDescent="0.2">
      <c r="A67" s="4">
        <v>1244</v>
      </c>
      <c r="B67" s="3" t="s">
        <v>94</v>
      </c>
      <c r="C67" s="116">
        <v>156756552.91999999</v>
      </c>
      <c r="D67" s="116">
        <v>10443363.83</v>
      </c>
      <c r="E67" s="116">
        <v>-137196583.69999999</v>
      </c>
      <c r="F67" s="174" t="s">
        <v>351</v>
      </c>
      <c r="G67" s="23">
        <v>0.25</v>
      </c>
      <c r="H67" s="174" t="s">
        <v>352</v>
      </c>
      <c r="I67" s="174" t="s">
        <v>536</v>
      </c>
      <c r="J67" s="174" t="s">
        <v>563</v>
      </c>
    </row>
    <row r="68" spans="1:10" x14ac:dyDescent="0.2">
      <c r="A68" s="4">
        <v>1245</v>
      </c>
      <c r="B68" s="3" t="s">
        <v>95</v>
      </c>
      <c r="C68" s="116">
        <v>0</v>
      </c>
      <c r="D68" s="116">
        <v>0</v>
      </c>
      <c r="E68" s="116">
        <v>0</v>
      </c>
      <c r="F68" s="174" t="s">
        <v>349</v>
      </c>
      <c r="G68" s="174" t="s">
        <v>349</v>
      </c>
      <c r="H68" s="174" t="s">
        <v>349</v>
      </c>
      <c r="I68" s="174" t="s">
        <v>349</v>
      </c>
      <c r="J68" s="174" t="s">
        <v>349</v>
      </c>
    </row>
    <row r="69" spans="1:10" x14ac:dyDescent="0.2">
      <c r="A69" s="4">
        <v>1246</v>
      </c>
      <c r="B69" s="3" t="s">
        <v>96</v>
      </c>
      <c r="C69" s="116">
        <v>15831185.140000001</v>
      </c>
      <c r="D69" s="116">
        <v>809953.8</v>
      </c>
      <c r="E69" s="116">
        <v>-13297293.51</v>
      </c>
      <c r="F69" s="174" t="s">
        <v>351</v>
      </c>
      <c r="G69" s="174" t="s">
        <v>354</v>
      </c>
      <c r="H69" s="174" t="s">
        <v>352</v>
      </c>
      <c r="I69" s="174" t="s">
        <v>536</v>
      </c>
      <c r="J69" s="174" t="s">
        <v>563</v>
      </c>
    </row>
    <row r="70" spans="1:10" x14ac:dyDescent="0.2">
      <c r="A70" s="4">
        <v>1247</v>
      </c>
      <c r="B70" s="3" t="s">
        <v>97</v>
      </c>
      <c r="C70" s="116">
        <v>0</v>
      </c>
      <c r="D70" s="116">
        <v>0</v>
      </c>
      <c r="E70" s="116">
        <v>0</v>
      </c>
      <c r="F70" s="174" t="s">
        <v>349</v>
      </c>
      <c r="G70" s="174" t="s">
        <v>349</v>
      </c>
      <c r="H70" s="174" t="s">
        <v>349</v>
      </c>
      <c r="I70" s="174" t="s">
        <v>349</v>
      </c>
      <c r="J70" s="174" t="s">
        <v>349</v>
      </c>
    </row>
    <row r="71" spans="1:10" x14ac:dyDescent="0.2">
      <c r="A71" s="4">
        <v>1248</v>
      </c>
      <c r="B71" s="3" t="s">
        <v>98</v>
      </c>
      <c r="C71" s="116">
        <v>0</v>
      </c>
      <c r="D71" s="116">
        <v>0</v>
      </c>
      <c r="E71" s="116">
        <v>0</v>
      </c>
      <c r="F71" s="174" t="s">
        <v>349</v>
      </c>
      <c r="G71" s="174" t="s">
        <v>349</v>
      </c>
      <c r="H71" s="174" t="s">
        <v>349</v>
      </c>
      <c r="I71" s="174" t="s">
        <v>349</v>
      </c>
      <c r="J71" s="174" t="s">
        <v>349</v>
      </c>
    </row>
    <row r="72" spans="1:10" x14ac:dyDescent="0.2">
      <c r="A72" s="120"/>
      <c r="C72" s="116"/>
      <c r="D72" s="116"/>
      <c r="E72" s="116"/>
      <c r="F72" s="120"/>
      <c r="G72" s="120"/>
      <c r="H72" s="120"/>
      <c r="I72" s="120"/>
      <c r="J72" s="120"/>
    </row>
    <row r="73" spans="1:10" x14ac:dyDescent="0.2">
      <c r="A73" s="120"/>
      <c r="C73" s="116"/>
      <c r="D73" s="116"/>
      <c r="E73" s="116"/>
      <c r="F73" s="120"/>
      <c r="G73" s="120"/>
      <c r="H73" s="120"/>
      <c r="I73" s="120"/>
      <c r="J73" s="120"/>
    </row>
    <row r="74" spans="1:10" x14ac:dyDescent="0.2">
      <c r="A74" s="174"/>
      <c r="C74" s="116"/>
      <c r="D74" s="116"/>
      <c r="E74" s="116"/>
      <c r="F74" s="174"/>
      <c r="G74" s="174"/>
      <c r="H74" s="174"/>
      <c r="I74" s="174"/>
      <c r="J74" s="174"/>
    </row>
    <row r="75" spans="1:10" x14ac:dyDescent="0.2">
      <c r="A75" s="97" t="s">
        <v>40</v>
      </c>
      <c r="B75" s="96"/>
      <c r="C75" s="96"/>
      <c r="D75" s="96"/>
      <c r="E75" s="96"/>
      <c r="F75" s="98"/>
      <c r="G75" s="96"/>
      <c r="H75" s="96"/>
      <c r="I75" s="94"/>
    </row>
    <row r="76" spans="1:10" x14ac:dyDescent="0.2">
      <c r="A76" s="98" t="s">
        <v>25</v>
      </c>
      <c r="B76" s="97" t="s">
        <v>22</v>
      </c>
      <c r="C76" s="98" t="s">
        <v>23</v>
      </c>
      <c r="D76" s="98" t="s">
        <v>41</v>
      </c>
      <c r="E76" s="98" t="s">
        <v>99</v>
      </c>
      <c r="F76" s="98" t="s">
        <v>544</v>
      </c>
      <c r="G76" s="98" t="s">
        <v>81</v>
      </c>
      <c r="H76" s="98"/>
      <c r="I76" s="95"/>
    </row>
    <row r="77" spans="1:10" x14ac:dyDescent="0.2">
      <c r="A77" s="4">
        <v>1250</v>
      </c>
      <c r="B77" s="3" t="s">
        <v>100</v>
      </c>
      <c r="C77" s="116">
        <v>50671978.009999998</v>
      </c>
      <c r="D77" s="116">
        <v>2710503.43</v>
      </c>
      <c r="E77" s="116">
        <v>-39977472.82</v>
      </c>
      <c r="F77" s="174" t="s">
        <v>351</v>
      </c>
      <c r="G77" s="174" t="s">
        <v>362</v>
      </c>
      <c r="H77" s="4"/>
      <c r="I77" s="4"/>
    </row>
    <row r="78" spans="1:10" x14ac:dyDescent="0.2">
      <c r="A78" s="4">
        <v>1251</v>
      </c>
      <c r="B78" s="3" t="s">
        <v>101</v>
      </c>
      <c r="C78" s="116">
        <v>22826756.379999999</v>
      </c>
      <c r="D78" s="116">
        <v>2624928.5299999998</v>
      </c>
      <c r="E78" s="116">
        <v>-12267315.050000001</v>
      </c>
      <c r="F78" s="174" t="s">
        <v>351</v>
      </c>
      <c r="G78" s="174" t="s">
        <v>362</v>
      </c>
      <c r="H78" s="4"/>
      <c r="I78" s="4"/>
    </row>
    <row r="79" spans="1:10" x14ac:dyDescent="0.2">
      <c r="A79" s="4">
        <v>1252</v>
      </c>
      <c r="B79" s="3" t="s">
        <v>102</v>
      </c>
      <c r="C79" s="116">
        <v>0</v>
      </c>
      <c r="D79" s="116">
        <v>0</v>
      </c>
      <c r="E79" s="116">
        <v>0</v>
      </c>
      <c r="F79" s="174" t="s">
        <v>349</v>
      </c>
      <c r="G79" s="174" t="s">
        <v>349</v>
      </c>
      <c r="H79" s="4"/>
      <c r="I79" s="4"/>
    </row>
    <row r="80" spans="1:10" x14ac:dyDescent="0.2">
      <c r="A80" s="4">
        <v>1253</v>
      </c>
      <c r="B80" s="3" t="s">
        <v>103</v>
      </c>
      <c r="C80" s="116">
        <v>0</v>
      </c>
      <c r="D80" s="116">
        <v>0</v>
      </c>
      <c r="E80" s="116">
        <v>0</v>
      </c>
      <c r="F80" s="174" t="s">
        <v>349</v>
      </c>
      <c r="G80" s="174" t="s">
        <v>349</v>
      </c>
      <c r="H80" s="4"/>
      <c r="I80" s="4"/>
    </row>
    <row r="81" spans="1:9" x14ac:dyDescent="0.2">
      <c r="A81" s="4">
        <v>1254</v>
      </c>
      <c r="B81" s="3" t="s">
        <v>104</v>
      </c>
      <c r="C81" s="116">
        <v>27845221.629999999</v>
      </c>
      <c r="D81" s="116">
        <v>85574.9</v>
      </c>
      <c r="E81" s="116">
        <v>-27710157.77</v>
      </c>
      <c r="F81" s="174" t="s">
        <v>351</v>
      </c>
      <c r="G81" s="174" t="s">
        <v>362</v>
      </c>
      <c r="H81" s="4"/>
      <c r="I81" s="4"/>
    </row>
    <row r="82" spans="1:9" x14ac:dyDescent="0.2">
      <c r="A82" s="4">
        <v>1259</v>
      </c>
      <c r="B82" s="3" t="s">
        <v>105</v>
      </c>
      <c r="C82" s="116">
        <v>0</v>
      </c>
      <c r="D82" s="116">
        <v>0</v>
      </c>
      <c r="E82" s="116">
        <v>0</v>
      </c>
      <c r="F82" s="4" t="s">
        <v>349</v>
      </c>
      <c r="G82" s="4" t="s">
        <v>349</v>
      </c>
      <c r="H82" s="4"/>
      <c r="I82" s="4"/>
    </row>
    <row r="83" spans="1:9" x14ac:dyDescent="0.2">
      <c r="A83" s="4">
        <v>1270</v>
      </c>
      <c r="B83" s="3" t="s">
        <v>106</v>
      </c>
      <c r="C83" s="116">
        <v>0</v>
      </c>
      <c r="D83" s="117"/>
      <c r="E83" s="117"/>
      <c r="F83" s="4" t="s">
        <v>349</v>
      </c>
      <c r="G83" s="4" t="s">
        <v>349</v>
      </c>
      <c r="H83" s="4"/>
      <c r="I83" s="4"/>
    </row>
    <row r="84" spans="1:9" x14ac:dyDescent="0.2">
      <c r="A84" s="4">
        <v>1271</v>
      </c>
      <c r="B84" s="3" t="s">
        <v>107</v>
      </c>
      <c r="C84" s="116">
        <v>0</v>
      </c>
      <c r="D84" s="117"/>
      <c r="E84" s="117"/>
      <c r="F84" s="4" t="s">
        <v>349</v>
      </c>
      <c r="G84" s="4" t="s">
        <v>349</v>
      </c>
      <c r="H84" s="4"/>
      <c r="I84" s="4"/>
    </row>
    <row r="85" spans="1:9" x14ac:dyDescent="0.2">
      <c r="A85" s="4">
        <v>1272</v>
      </c>
      <c r="B85" s="3" t="s">
        <v>108</v>
      </c>
      <c r="C85" s="116">
        <v>0</v>
      </c>
      <c r="D85" s="117"/>
      <c r="E85" s="117"/>
      <c r="F85" s="4" t="s">
        <v>349</v>
      </c>
      <c r="G85" s="4" t="s">
        <v>349</v>
      </c>
      <c r="H85" s="4"/>
      <c r="I85" s="4"/>
    </row>
    <row r="86" spans="1:9" x14ac:dyDescent="0.2">
      <c r="A86" s="4">
        <v>1273</v>
      </c>
      <c r="B86" s="3" t="s">
        <v>109</v>
      </c>
      <c r="C86" s="116">
        <v>0</v>
      </c>
      <c r="D86" s="117"/>
      <c r="E86" s="117"/>
      <c r="F86" s="4" t="s">
        <v>349</v>
      </c>
      <c r="G86" s="4" t="s">
        <v>349</v>
      </c>
      <c r="H86" s="4"/>
      <c r="I86" s="4"/>
    </row>
    <row r="87" spans="1:9" x14ac:dyDescent="0.2">
      <c r="A87" s="4">
        <v>1274</v>
      </c>
      <c r="B87" s="3" t="s">
        <v>110</v>
      </c>
      <c r="C87" s="116">
        <v>0</v>
      </c>
      <c r="D87" s="117"/>
      <c r="E87" s="117"/>
      <c r="F87" s="4" t="s">
        <v>349</v>
      </c>
      <c r="G87" s="4" t="s">
        <v>349</v>
      </c>
      <c r="H87" s="4"/>
      <c r="I87" s="4"/>
    </row>
    <row r="88" spans="1:9" x14ac:dyDescent="0.2">
      <c r="A88" s="4">
        <v>1275</v>
      </c>
      <c r="B88" s="3" t="s">
        <v>111</v>
      </c>
      <c r="C88" s="116">
        <v>0</v>
      </c>
      <c r="D88" s="117"/>
      <c r="E88" s="117"/>
      <c r="F88" s="4" t="s">
        <v>349</v>
      </c>
      <c r="G88" s="4" t="s">
        <v>349</v>
      </c>
      <c r="H88" s="4"/>
      <c r="I88" s="4"/>
    </row>
    <row r="89" spans="1:9" x14ac:dyDescent="0.2">
      <c r="A89" s="4">
        <v>1279</v>
      </c>
      <c r="B89" s="3" t="s">
        <v>112</v>
      </c>
      <c r="C89" s="116">
        <v>0</v>
      </c>
      <c r="D89" s="117"/>
      <c r="E89" s="117"/>
      <c r="F89" s="4" t="s">
        <v>349</v>
      </c>
      <c r="G89" s="4" t="s">
        <v>349</v>
      </c>
      <c r="H89" s="4"/>
      <c r="I89" s="4"/>
    </row>
    <row r="90" spans="1:9" x14ac:dyDescent="0.2">
      <c r="A90" s="4"/>
      <c r="C90" s="5"/>
      <c r="D90" s="5"/>
      <c r="E90" s="5"/>
      <c r="F90" s="4"/>
      <c r="G90" s="4"/>
      <c r="H90" s="4"/>
      <c r="I90" s="4"/>
    </row>
    <row r="91" spans="1:9" x14ac:dyDescent="0.2">
      <c r="A91" s="97" t="s">
        <v>42</v>
      </c>
      <c r="B91" s="96"/>
      <c r="C91" s="96"/>
      <c r="D91" s="96"/>
      <c r="E91" s="96"/>
      <c r="F91" s="96"/>
      <c r="G91" s="96"/>
      <c r="H91" s="96"/>
    </row>
    <row r="92" spans="1:9" x14ac:dyDescent="0.2">
      <c r="A92" s="98" t="s">
        <v>25</v>
      </c>
      <c r="B92" s="97" t="s">
        <v>22</v>
      </c>
      <c r="C92" s="98" t="s">
        <v>23</v>
      </c>
      <c r="D92" s="98" t="s">
        <v>113</v>
      </c>
      <c r="E92" s="97"/>
      <c r="F92" s="97"/>
      <c r="G92" s="97"/>
      <c r="H92" s="97"/>
    </row>
    <row r="93" spans="1:9" x14ac:dyDescent="0.2">
      <c r="A93" s="4">
        <v>1160</v>
      </c>
      <c r="B93" s="3" t="s">
        <v>114</v>
      </c>
      <c r="C93" s="5">
        <v>0</v>
      </c>
      <c r="D93" s="4" t="s">
        <v>349</v>
      </c>
    </row>
    <row r="94" spans="1:9" x14ac:dyDescent="0.2">
      <c r="A94" s="4">
        <v>1161</v>
      </c>
      <c r="B94" s="3" t="s">
        <v>115</v>
      </c>
      <c r="C94" s="5">
        <v>0</v>
      </c>
      <c r="D94" s="4" t="s">
        <v>349</v>
      </c>
    </row>
    <row r="95" spans="1:9" x14ac:dyDescent="0.2">
      <c r="A95" s="4">
        <v>1162</v>
      </c>
      <c r="B95" s="3" t="s">
        <v>116</v>
      </c>
      <c r="C95" s="5">
        <v>0</v>
      </c>
      <c r="D95" s="4" t="s">
        <v>349</v>
      </c>
    </row>
    <row r="97" spans="1:8" x14ac:dyDescent="0.2">
      <c r="A97" s="97" t="s">
        <v>43</v>
      </c>
      <c r="B97" s="96"/>
      <c r="C97" s="96"/>
      <c r="D97" s="96"/>
      <c r="E97" s="96"/>
      <c r="F97" s="96"/>
      <c r="G97" s="96"/>
      <c r="H97" s="96"/>
    </row>
    <row r="98" spans="1:8" x14ac:dyDescent="0.2">
      <c r="A98" s="98" t="s">
        <v>25</v>
      </c>
      <c r="B98" s="97" t="s">
        <v>22</v>
      </c>
      <c r="C98" s="98" t="s">
        <v>23</v>
      </c>
      <c r="D98" s="98" t="s">
        <v>62</v>
      </c>
      <c r="E98" s="97"/>
      <c r="F98" s="97"/>
      <c r="G98" s="97"/>
      <c r="H98" s="97"/>
    </row>
    <row r="99" spans="1:8" x14ac:dyDescent="0.2">
      <c r="A99" s="115">
        <v>1190</v>
      </c>
      <c r="B99" s="119" t="s">
        <v>515</v>
      </c>
      <c r="C99" s="116">
        <v>0</v>
      </c>
      <c r="D99" s="4" t="s">
        <v>349</v>
      </c>
      <c r="E99" s="118"/>
      <c r="F99" s="118"/>
      <c r="G99" s="118"/>
      <c r="H99" s="118"/>
    </row>
    <row r="100" spans="1:8" x14ac:dyDescent="0.2">
      <c r="A100" s="115">
        <v>1191</v>
      </c>
      <c r="B100" s="119" t="s">
        <v>516</v>
      </c>
      <c r="C100" s="116">
        <v>0</v>
      </c>
      <c r="D100" s="4" t="s">
        <v>349</v>
      </c>
      <c r="E100" s="118"/>
      <c r="F100" s="118"/>
      <c r="G100" s="118"/>
      <c r="H100" s="118"/>
    </row>
    <row r="101" spans="1:8" x14ac:dyDescent="0.2">
      <c r="A101" s="115">
        <v>1192</v>
      </c>
      <c r="B101" s="119" t="s">
        <v>517</v>
      </c>
      <c r="C101" s="116">
        <v>0</v>
      </c>
      <c r="D101" s="4" t="s">
        <v>349</v>
      </c>
      <c r="E101" s="118"/>
      <c r="F101" s="118"/>
      <c r="G101" s="118"/>
      <c r="H101" s="118"/>
    </row>
    <row r="102" spans="1:8" x14ac:dyDescent="0.2">
      <c r="A102" s="115">
        <v>1193</v>
      </c>
      <c r="B102" s="119" t="s">
        <v>518</v>
      </c>
      <c r="C102" s="116">
        <v>0</v>
      </c>
      <c r="D102" s="4" t="s">
        <v>349</v>
      </c>
      <c r="E102" s="118"/>
      <c r="F102" s="118"/>
      <c r="G102" s="118"/>
      <c r="H102" s="118"/>
    </row>
    <row r="103" spans="1:8" x14ac:dyDescent="0.2">
      <c r="A103" s="115">
        <v>1194</v>
      </c>
      <c r="B103" s="119" t="s">
        <v>519</v>
      </c>
      <c r="C103" s="116">
        <v>0</v>
      </c>
      <c r="D103" s="4" t="s">
        <v>349</v>
      </c>
      <c r="E103" s="118"/>
      <c r="F103" s="118"/>
      <c r="G103" s="118"/>
      <c r="H103" s="118"/>
    </row>
    <row r="104" spans="1:8" x14ac:dyDescent="0.2">
      <c r="A104" s="4">
        <v>1290</v>
      </c>
      <c r="B104" s="3" t="s">
        <v>117</v>
      </c>
      <c r="C104" s="116">
        <v>6691458.9900000002</v>
      </c>
      <c r="D104" s="3" t="s">
        <v>481</v>
      </c>
    </row>
    <row r="105" spans="1:8" x14ac:dyDescent="0.2">
      <c r="A105" s="4">
        <v>1291</v>
      </c>
      <c r="B105" s="3" t="s">
        <v>118</v>
      </c>
      <c r="C105" s="116">
        <v>0</v>
      </c>
      <c r="D105" s="4" t="s">
        <v>349</v>
      </c>
    </row>
    <row r="106" spans="1:8" x14ac:dyDescent="0.2">
      <c r="A106" s="4">
        <v>1292</v>
      </c>
      <c r="B106" s="3" t="s">
        <v>119</v>
      </c>
      <c r="C106" s="116">
        <v>0</v>
      </c>
      <c r="D106" s="4" t="s">
        <v>349</v>
      </c>
    </row>
    <row r="107" spans="1:8" x14ac:dyDescent="0.2">
      <c r="A107" s="4">
        <v>1293</v>
      </c>
      <c r="B107" s="3" t="s">
        <v>120</v>
      </c>
      <c r="C107" s="116">
        <v>6691458.9900000002</v>
      </c>
      <c r="D107" s="3" t="s">
        <v>481</v>
      </c>
      <c r="E107" s="5"/>
    </row>
    <row r="108" spans="1:8" x14ac:dyDescent="0.2">
      <c r="C108" s="5"/>
    </row>
    <row r="109" spans="1:8" x14ac:dyDescent="0.2">
      <c r="A109" s="97" t="s">
        <v>44</v>
      </c>
      <c r="B109" s="96"/>
      <c r="C109" s="96"/>
      <c r="D109" s="96"/>
      <c r="E109" s="96"/>
      <c r="F109" s="96"/>
      <c r="G109" s="96"/>
      <c r="H109" s="96"/>
    </row>
    <row r="110" spans="1:8" x14ac:dyDescent="0.2">
      <c r="A110" s="98" t="s">
        <v>25</v>
      </c>
      <c r="B110" s="97" t="s">
        <v>22</v>
      </c>
      <c r="C110" s="98" t="s">
        <v>23</v>
      </c>
      <c r="D110" s="98" t="s">
        <v>58</v>
      </c>
      <c r="E110" s="98" t="s">
        <v>59</v>
      </c>
      <c r="F110" s="98" t="s">
        <v>60</v>
      </c>
      <c r="G110" s="98" t="s">
        <v>121</v>
      </c>
      <c r="H110" s="98" t="s">
        <v>62</v>
      </c>
    </row>
    <row r="111" spans="1:8" x14ac:dyDescent="0.2">
      <c r="A111" s="4">
        <v>2110</v>
      </c>
      <c r="B111" s="3" t="s">
        <v>122</v>
      </c>
      <c r="C111" s="116">
        <v>39854093.329999998</v>
      </c>
      <c r="D111" s="116">
        <f>SUM(D112:D124)</f>
        <v>38790572.170000002</v>
      </c>
      <c r="E111" s="116">
        <v>0</v>
      </c>
      <c r="F111" s="116">
        <f>+F112</f>
        <v>1063521.1599999999</v>
      </c>
      <c r="G111" s="5">
        <f t="shared" ref="G111" si="0">SUM(G112:G120)</f>
        <v>0</v>
      </c>
      <c r="H111" s="4" t="s">
        <v>347</v>
      </c>
    </row>
    <row r="112" spans="1:8" x14ac:dyDescent="0.2">
      <c r="A112" s="4">
        <v>2111</v>
      </c>
      <c r="B112" s="3" t="s">
        <v>123</v>
      </c>
      <c r="C112" s="116">
        <v>1063521.1599999999</v>
      </c>
      <c r="D112" s="116">
        <v>0</v>
      </c>
      <c r="E112" s="116">
        <v>0</v>
      </c>
      <c r="F112" s="116">
        <f>+C112</f>
        <v>1063521.1599999999</v>
      </c>
      <c r="G112" s="5">
        <v>0</v>
      </c>
      <c r="H112" s="4" t="s">
        <v>347</v>
      </c>
    </row>
    <row r="113" spans="1:8" x14ac:dyDescent="0.2">
      <c r="A113" s="4">
        <v>2112</v>
      </c>
      <c r="B113" s="3" t="s">
        <v>124</v>
      </c>
      <c r="C113" s="116">
        <v>4778627.5999999996</v>
      </c>
      <c r="D113" s="116">
        <v>4778627.5999999996</v>
      </c>
      <c r="E113" s="116">
        <v>0</v>
      </c>
      <c r="F113" s="116">
        <v>0</v>
      </c>
      <c r="G113" s="5">
        <v>0</v>
      </c>
      <c r="H113" s="4" t="s">
        <v>347</v>
      </c>
    </row>
    <row r="114" spans="1:8" x14ac:dyDescent="0.2">
      <c r="A114" s="4">
        <v>2113</v>
      </c>
      <c r="B114" s="3" t="s">
        <v>125</v>
      </c>
      <c r="C114" s="116">
        <v>2018117.19</v>
      </c>
      <c r="D114" s="116">
        <v>2018117.19</v>
      </c>
      <c r="E114" s="116">
        <v>0</v>
      </c>
      <c r="F114" s="116">
        <v>0</v>
      </c>
      <c r="G114" s="5">
        <v>0</v>
      </c>
      <c r="H114" s="4" t="s">
        <v>347</v>
      </c>
    </row>
    <row r="115" spans="1:8" x14ac:dyDescent="0.2">
      <c r="A115" s="4">
        <v>2114</v>
      </c>
      <c r="B115" s="3" t="s">
        <v>126</v>
      </c>
      <c r="C115" s="116">
        <v>0</v>
      </c>
      <c r="D115" s="116">
        <v>0</v>
      </c>
      <c r="E115" s="116">
        <v>0</v>
      </c>
      <c r="F115" s="116">
        <v>0</v>
      </c>
      <c r="G115" s="5">
        <v>0</v>
      </c>
      <c r="H115" s="4" t="s">
        <v>349</v>
      </c>
    </row>
    <row r="116" spans="1:8" x14ac:dyDescent="0.2">
      <c r="A116" s="4">
        <v>2115</v>
      </c>
      <c r="B116" s="3" t="s">
        <v>127</v>
      </c>
      <c r="C116" s="116">
        <v>0</v>
      </c>
      <c r="D116" s="116">
        <v>0</v>
      </c>
      <c r="E116" s="116">
        <v>0</v>
      </c>
      <c r="F116" s="116">
        <v>0</v>
      </c>
      <c r="G116" s="5">
        <v>0</v>
      </c>
      <c r="H116" s="4" t="s">
        <v>349</v>
      </c>
    </row>
    <row r="117" spans="1:8" x14ac:dyDescent="0.2">
      <c r="A117" s="4">
        <v>2116</v>
      </c>
      <c r="B117" s="3" t="s">
        <v>128</v>
      </c>
      <c r="C117" s="116">
        <v>0</v>
      </c>
      <c r="D117" s="116">
        <v>0</v>
      </c>
      <c r="E117" s="116">
        <v>0</v>
      </c>
      <c r="F117" s="116">
        <v>0</v>
      </c>
      <c r="G117" s="5">
        <v>0</v>
      </c>
      <c r="H117" s="4" t="s">
        <v>349</v>
      </c>
    </row>
    <row r="118" spans="1:8" x14ac:dyDescent="0.2">
      <c r="A118" s="4">
        <v>2117</v>
      </c>
      <c r="B118" s="3" t="s">
        <v>129</v>
      </c>
      <c r="C118" s="116">
        <v>30859666.75</v>
      </c>
      <c r="D118" s="116">
        <f>+C118</f>
        <v>30859666.75</v>
      </c>
      <c r="E118" s="116">
        <v>0</v>
      </c>
      <c r="F118" s="116">
        <v>0</v>
      </c>
      <c r="G118" s="5">
        <v>0</v>
      </c>
      <c r="H118" s="4" t="s">
        <v>347</v>
      </c>
    </row>
    <row r="119" spans="1:8" x14ac:dyDescent="0.2">
      <c r="A119" s="4">
        <v>2118</v>
      </c>
      <c r="B119" s="3" t="s">
        <v>130</v>
      </c>
      <c r="C119" s="116">
        <v>0</v>
      </c>
      <c r="D119" s="116">
        <v>0</v>
      </c>
      <c r="E119" s="116">
        <v>0</v>
      </c>
      <c r="F119" s="116">
        <v>0</v>
      </c>
      <c r="G119" s="5">
        <v>0</v>
      </c>
      <c r="H119" s="4" t="s">
        <v>349</v>
      </c>
    </row>
    <row r="120" spans="1:8" x14ac:dyDescent="0.2">
      <c r="A120" s="4">
        <v>2119</v>
      </c>
      <c r="B120" s="3" t="s">
        <v>131</v>
      </c>
      <c r="C120" s="116">
        <v>1134160.6299999999</v>
      </c>
      <c r="D120" s="116">
        <f>+C120</f>
        <v>1134160.6299999999</v>
      </c>
      <c r="E120" s="116">
        <v>0</v>
      </c>
      <c r="F120" s="116">
        <v>0</v>
      </c>
      <c r="G120" s="5">
        <v>0</v>
      </c>
      <c r="H120" s="4" t="s">
        <v>347</v>
      </c>
    </row>
    <row r="121" spans="1:8" x14ac:dyDescent="0.2">
      <c r="A121" s="4">
        <v>2120</v>
      </c>
      <c r="B121" s="3" t="s">
        <v>132</v>
      </c>
      <c r="C121" s="116">
        <v>0</v>
      </c>
      <c r="D121" s="116">
        <v>0</v>
      </c>
      <c r="E121" s="116">
        <v>0</v>
      </c>
      <c r="F121" s="116">
        <v>0</v>
      </c>
      <c r="G121" s="5">
        <f t="shared" ref="G121" si="1">SUM(G122:G124)</f>
        <v>0</v>
      </c>
      <c r="H121" s="4" t="s">
        <v>349</v>
      </c>
    </row>
    <row r="122" spans="1:8" x14ac:dyDescent="0.2">
      <c r="A122" s="4">
        <v>2121</v>
      </c>
      <c r="B122" s="3" t="s">
        <v>133</v>
      </c>
      <c r="C122" s="116">
        <v>0</v>
      </c>
      <c r="D122" s="116">
        <v>0</v>
      </c>
      <c r="E122" s="116">
        <v>0</v>
      </c>
      <c r="F122" s="116">
        <v>0</v>
      </c>
      <c r="G122" s="5">
        <v>0</v>
      </c>
      <c r="H122" s="4" t="s">
        <v>349</v>
      </c>
    </row>
    <row r="123" spans="1:8" x14ac:dyDescent="0.2">
      <c r="A123" s="4">
        <v>2122</v>
      </c>
      <c r="B123" s="3" t="s">
        <v>134</v>
      </c>
      <c r="C123" s="116">
        <v>0</v>
      </c>
      <c r="D123" s="116">
        <v>0</v>
      </c>
      <c r="E123" s="116">
        <v>0</v>
      </c>
      <c r="F123" s="116">
        <v>0</v>
      </c>
      <c r="G123" s="5">
        <v>0</v>
      </c>
      <c r="H123" s="4" t="s">
        <v>349</v>
      </c>
    </row>
    <row r="124" spans="1:8" x14ac:dyDescent="0.2">
      <c r="A124" s="4">
        <v>2129</v>
      </c>
      <c r="B124" s="3" t="s">
        <v>135</v>
      </c>
      <c r="C124" s="116">
        <v>0</v>
      </c>
      <c r="D124" s="116">
        <v>0</v>
      </c>
      <c r="E124" s="116">
        <v>0</v>
      </c>
      <c r="F124" s="116">
        <v>0</v>
      </c>
      <c r="G124" s="5">
        <v>0</v>
      </c>
      <c r="H124" s="4" t="s">
        <v>349</v>
      </c>
    </row>
    <row r="126" spans="1:8" x14ac:dyDescent="0.2">
      <c r="A126" s="97" t="s">
        <v>45</v>
      </c>
      <c r="B126" s="96"/>
      <c r="C126" s="96"/>
      <c r="D126" s="96"/>
      <c r="E126" s="96"/>
      <c r="F126" s="96"/>
      <c r="G126" s="96"/>
      <c r="H126" s="96"/>
    </row>
    <row r="127" spans="1:8" x14ac:dyDescent="0.2">
      <c r="A127" s="98" t="s">
        <v>25</v>
      </c>
      <c r="B127" s="97" t="s">
        <v>22</v>
      </c>
      <c r="C127" s="98" t="s">
        <v>23</v>
      </c>
      <c r="D127" s="98" t="s">
        <v>26</v>
      </c>
      <c r="E127" s="98" t="s">
        <v>62</v>
      </c>
      <c r="F127" s="97"/>
      <c r="G127" s="97"/>
      <c r="H127" s="97"/>
    </row>
    <row r="128" spans="1:8" x14ac:dyDescent="0.2">
      <c r="A128" s="4">
        <v>2160</v>
      </c>
      <c r="B128" s="3" t="s">
        <v>136</v>
      </c>
      <c r="C128" s="116">
        <v>30072.13</v>
      </c>
      <c r="D128" s="24" t="s">
        <v>357</v>
      </c>
      <c r="E128" s="3" t="s">
        <v>356</v>
      </c>
    </row>
    <row r="129" spans="1:5" x14ac:dyDescent="0.2">
      <c r="A129" s="4">
        <v>2161</v>
      </c>
      <c r="B129" s="3" t="s">
        <v>137</v>
      </c>
      <c r="C129" s="116">
        <v>30072.13</v>
      </c>
      <c r="D129" s="24" t="s">
        <v>357</v>
      </c>
      <c r="E129" s="3" t="s">
        <v>356</v>
      </c>
    </row>
    <row r="130" spans="1:5" x14ac:dyDescent="0.2">
      <c r="A130" s="4">
        <v>2162</v>
      </c>
      <c r="B130" s="3" t="s">
        <v>138</v>
      </c>
      <c r="C130" s="116">
        <v>0</v>
      </c>
      <c r="D130" s="4" t="s">
        <v>358</v>
      </c>
      <c r="E130" s="4" t="s">
        <v>358</v>
      </c>
    </row>
    <row r="131" spans="1:5" x14ac:dyDescent="0.2">
      <c r="A131" s="4">
        <v>2163</v>
      </c>
      <c r="B131" s="3" t="s">
        <v>139</v>
      </c>
      <c r="C131" s="116">
        <v>0</v>
      </c>
      <c r="D131" s="4" t="s">
        <v>358</v>
      </c>
      <c r="E131" s="4" t="s">
        <v>358</v>
      </c>
    </row>
    <row r="132" spans="1:5" x14ac:dyDescent="0.2">
      <c r="A132" s="4">
        <v>2164</v>
      </c>
      <c r="B132" s="3" t="s">
        <v>140</v>
      </c>
      <c r="C132" s="116">
        <v>0</v>
      </c>
      <c r="D132" s="4" t="s">
        <v>358</v>
      </c>
      <c r="E132" s="4" t="s">
        <v>358</v>
      </c>
    </row>
    <row r="133" spans="1:5" x14ac:dyDescent="0.2">
      <c r="A133" s="4">
        <v>2165</v>
      </c>
      <c r="B133" s="3" t="s">
        <v>141</v>
      </c>
      <c r="C133" s="116">
        <v>0</v>
      </c>
      <c r="D133" s="4" t="s">
        <v>358</v>
      </c>
      <c r="E133" s="4" t="s">
        <v>358</v>
      </c>
    </row>
    <row r="134" spans="1:5" x14ac:dyDescent="0.2">
      <c r="A134" s="4">
        <v>2166</v>
      </c>
      <c r="B134" s="3" t="s">
        <v>142</v>
      </c>
      <c r="C134" s="116">
        <v>0</v>
      </c>
      <c r="D134" s="4" t="s">
        <v>358</v>
      </c>
      <c r="E134" s="4" t="s">
        <v>358</v>
      </c>
    </row>
    <row r="135" spans="1:5" x14ac:dyDescent="0.2">
      <c r="A135" s="4">
        <v>2250</v>
      </c>
      <c r="B135" s="3" t="s">
        <v>143</v>
      </c>
      <c r="C135" s="116">
        <v>812803088.59000003</v>
      </c>
      <c r="D135" s="4" t="s">
        <v>357</v>
      </c>
      <c r="E135" s="3" t="s">
        <v>364</v>
      </c>
    </row>
    <row r="136" spans="1:5" x14ac:dyDescent="0.2">
      <c r="A136" s="4">
        <v>2251</v>
      </c>
      <c r="B136" s="3" t="s">
        <v>144</v>
      </c>
      <c r="C136" s="116">
        <v>0</v>
      </c>
      <c r="D136" s="4" t="s">
        <v>358</v>
      </c>
      <c r="E136" s="4" t="s">
        <v>358</v>
      </c>
    </row>
    <row r="137" spans="1:5" x14ac:dyDescent="0.2">
      <c r="A137" s="4">
        <v>2252</v>
      </c>
      <c r="B137" s="3" t="s">
        <v>145</v>
      </c>
      <c r="C137" s="116">
        <v>0</v>
      </c>
      <c r="D137" s="4" t="s">
        <v>358</v>
      </c>
      <c r="E137" s="4" t="s">
        <v>358</v>
      </c>
    </row>
    <row r="138" spans="1:5" x14ac:dyDescent="0.2">
      <c r="A138" s="4">
        <v>2253</v>
      </c>
      <c r="B138" s="3" t="s">
        <v>146</v>
      </c>
      <c r="C138" s="116">
        <v>0</v>
      </c>
      <c r="D138" s="4" t="s">
        <v>358</v>
      </c>
      <c r="E138" s="4" t="s">
        <v>358</v>
      </c>
    </row>
    <row r="139" spans="1:5" x14ac:dyDescent="0.2">
      <c r="A139" s="4">
        <v>2254</v>
      </c>
      <c r="B139" s="3" t="s">
        <v>147</v>
      </c>
      <c r="C139" s="116">
        <v>0</v>
      </c>
      <c r="D139" s="4" t="s">
        <v>358</v>
      </c>
      <c r="E139" s="4" t="s">
        <v>358</v>
      </c>
    </row>
    <row r="140" spans="1:5" ht="12" customHeight="1" x14ac:dyDescent="0.2">
      <c r="A140" s="4">
        <v>2255</v>
      </c>
      <c r="B140" s="3" t="s">
        <v>148</v>
      </c>
      <c r="C140" s="116">
        <v>812803088.59000003</v>
      </c>
      <c r="D140" s="4" t="s">
        <v>357</v>
      </c>
      <c r="E140" s="3" t="s">
        <v>364</v>
      </c>
    </row>
    <row r="141" spans="1:5" x14ac:dyDescent="0.2">
      <c r="A141" s="4">
        <v>2256</v>
      </c>
      <c r="B141" s="3" t="s">
        <v>149</v>
      </c>
      <c r="C141" s="116">
        <v>0</v>
      </c>
      <c r="D141" s="4" t="s">
        <v>358</v>
      </c>
      <c r="E141" s="4" t="s">
        <v>358</v>
      </c>
    </row>
    <row r="142" spans="1:5" x14ac:dyDescent="0.2">
      <c r="A142" s="174"/>
      <c r="C142" s="116"/>
      <c r="D142" s="174"/>
      <c r="E142" s="174"/>
    </row>
    <row r="143" spans="1:5" x14ac:dyDescent="0.2">
      <c r="A143" s="174"/>
      <c r="C143" s="116"/>
      <c r="D143" s="174"/>
      <c r="E143" s="174"/>
    </row>
    <row r="144" spans="1:5" x14ac:dyDescent="0.2">
      <c r="A144" s="174"/>
      <c r="C144" s="116"/>
      <c r="D144" s="174"/>
      <c r="E144" s="174"/>
    </row>
    <row r="145" spans="1:8" x14ac:dyDescent="0.2">
      <c r="A145" s="120"/>
      <c r="C145" s="5"/>
      <c r="D145" s="120"/>
      <c r="E145" s="120"/>
    </row>
    <row r="146" spans="1:8" x14ac:dyDescent="0.2">
      <c r="A146" s="97" t="s">
        <v>567</v>
      </c>
      <c r="B146" s="96"/>
      <c r="C146" s="96"/>
      <c r="D146" s="96"/>
      <c r="E146" s="96"/>
      <c r="F146" s="96"/>
      <c r="G146" s="96"/>
      <c r="H146" s="96"/>
    </row>
    <row r="147" spans="1:8" x14ac:dyDescent="0.2">
      <c r="A147" s="98" t="s">
        <v>25</v>
      </c>
      <c r="B147" s="97" t="s">
        <v>22</v>
      </c>
      <c r="C147" s="98" t="s">
        <v>23</v>
      </c>
      <c r="D147" s="98" t="s">
        <v>26</v>
      </c>
      <c r="E147" s="98" t="s">
        <v>62</v>
      </c>
      <c r="F147" s="97"/>
      <c r="G147" s="97"/>
      <c r="H147" s="97"/>
    </row>
    <row r="148" spans="1:8" x14ac:dyDescent="0.2">
      <c r="A148" s="152">
        <v>2150</v>
      </c>
      <c r="B148" s="153" t="s">
        <v>545</v>
      </c>
      <c r="C148" s="154">
        <v>0</v>
      </c>
      <c r="D148" s="4" t="s">
        <v>349</v>
      </c>
      <c r="E148" s="4" t="s">
        <v>349</v>
      </c>
    </row>
    <row r="149" spans="1:8" x14ac:dyDescent="0.2">
      <c r="A149" s="152">
        <v>2151</v>
      </c>
      <c r="B149" s="153" t="s">
        <v>546</v>
      </c>
      <c r="C149" s="154">
        <v>0</v>
      </c>
      <c r="D149" s="148" t="s">
        <v>349</v>
      </c>
      <c r="E149" s="148" t="s">
        <v>349</v>
      </c>
    </row>
    <row r="150" spans="1:8" x14ac:dyDescent="0.2">
      <c r="A150" s="152">
        <v>2152</v>
      </c>
      <c r="B150" s="153" t="s">
        <v>547</v>
      </c>
      <c r="C150" s="154">
        <v>0</v>
      </c>
      <c r="D150" s="148" t="s">
        <v>349</v>
      </c>
      <c r="E150" s="148" t="s">
        <v>349</v>
      </c>
    </row>
    <row r="151" spans="1:8" x14ac:dyDescent="0.2">
      <c r="A151" s="148">
        <v>2159</v>
      </c>
      <c r="B151" s="3" t="s">
        <v>150</v>
      </c>
      <c r="C151" s="5">
        <v>0</v>
      </c>
      <c r="D151" s="4" t="s">
        <v>349</v>
      </c>
      <c r="E151" s="4" t="s">
        <v>349</v>
      </c>
    </row>
    <row r="152" spans="1:8" x14ac:dyDescent="0.2">
      <c r="A152" s="4">
        <v>2240</v>
      </c>
      <c r="B152" s="3" t="s">
        <v>152</v>
      </c>
      <c r="C152" s="5">
        <v>0</v>
      </c>
      <c r="D152" s="4" t="s">
        <v>349</v>
      </c>
      <c r="E152" s="4" t="s">
        <v>349</v>
      </c>
    </row>
    <row r="153" spans="1:8" x14ac:dyDescent="0.2">
      <c r="A153" s="4">
        <v>2241</v>
      </c>
      <c r="B153" s="3" t="s">
        <v>153</v>
      </c>
      <c r="C153" s="5">
        <v>0</v>
      </c>
      <c r="D153" s="4" t="s">
        <v>349</v>
      </c>
      <c r="E153" s="4" t="s">
        <v>349</v>
      </c>
    </row>
    <row r="154" spans="1:8" x14ac:dyDescent="0.2">
      <c r="A154" s="4">
        <v>2242</v>
      </c>
      <c r="B154" s="3" t="s">
        <v>154</v>
      </c>
      <c r="C154" s="5">
        <v>0</v>
      </c>
      <c r="D154" s="4" t="s">
        <v>349</v>
      </c>
      <c r="E154" s="4" t="s">
        <v>349</v>
      </c>
    </row>
    <row r="155" spans="1:8" x14ac:dyDescent="0.2">
      <c r="A155" s="4">
        <v>2249</v>
      </c>
      <c r="B155" s="3" t="s">
        <v>155</v>
      </c>
      <c r="C155" s="5">
        <v>0</v>
      </c>
      <c r="D155" s="4" t="s">
        <v>349</v>
      </c>
      <c r="E155" s="4" t="s">
        <v>349</v>
      </c>
    </row>
    <row r="157" spans="1:8" x14ac:dyDescent="0.2">
      <c r="A157" s="97" t="s">
        <v>520</v>
      </c>
      <c r="B157" s="96"/>
      <c r="C157" s="96"/>
      <c r="D157" s="96"/>
      <c r="E157" s="96"/>
    </row>
    <row r="158" spans="1:8" x14ac:dyDescent="0.2">
      <c r="A158" s="98" t="s">
        <v>25</v>
      </c>
      <c r="B158" s="97" t="s">
        <v>22</v>
      </c>
      <c r="C158" s="98" t="s">
        <v>23</v>
      </c>
      <c r="D158" s="98" t="s">
        <v>26</v>
      </c>
      <c r="E158" s="98" t="s">
        <v>62</v>
      </c>
    </row>
    <row r="159" spans="1:8" x14ac:dyDescent="0.2">
      <c r="A159" s="115">
        <v>2170</v>
      </c>
      <c r="B159" s="119" t="s">
        <v>521</v>
      </c>
      <c r="C159" s="116">
        <v>0</v>
      </c>
      <c r="D159" s="4" t="s">
        <v>349</v>
      </c>
      <c r="E159" s="4" t="s">
        <v>349</v>
      </c>
    </row>
    <row r="160" spans="1:8" x14ac:dyDescent="0.2">
      <c r="A160" s="115">
        <v>2171</v>
      </c>
      <c r="B160" s="119" t="s">
        <v>522</v>
      </c>
      <c r="C160" s="116">
        <v>0</v>
      </c>
      <c r="D160" s="4" t="s">
        <v>349</v>
      </c>
      <c r="E160" s="4" t="s">
        <v>349</v>
      </c>
    </row>
    <row r="161" spans="1:8" x14ac:dyDescent="0.2">
      <c r="A161" s="115">
        <v>2172</v>
      </c>
      <c r="B161" s="119" t="s">
        <v>523</v>
      </c>
      <c r="C161" s="116">
        <v>0</v>
      </c>
      <c r="D161" s="4" t="s">
        <v>349</v>
      </c>
      <c r="E161" s="4" t="s">
        <v>349</v>
      </c>
    </row>
    <row r="162" spans="1:8" x14ac:dyDescent="0.2">
      <c r="A162" s="115">
        <v>2179</v>
      </c>
      <c r="B162" s="119" t="s">
        <v>524</v>
      </c>
      <c r="C162" s="116">
        <v>0</v>
      </c>
      <c r="D162" s="4" t="s">
        <v>349</v>
      </c>
      <c r="E162" s="4" t="s">
        <v>349</v>
      </c>
    </row>
    <row r="163" spans="1:8" x14ac:dyDescent="0.2">
      <c r="A163" s="115">
        <v>2260</v>
      </c>
      <c r="B163" s="119" t="s">
        <v>525</v>
      </c>
      <c r="C163" s="116">
        <f>+C164+C167</f>
        <v>1048247590.36</v>
      </c>
      <c r="D163" s="115" t="s">
        <v>553</v>
      </c>
      <c r="E163" s="178" t="s">
        <v>557</v>
      </c>
    </row>
    <row r="164" spans="1:8" x14ac:dyDescent="0.2">
      <c r="A164" s="115">
        <v>2261</v>
      </c>
      <c r="B164" s="119" t="s">
        <v>526</v>
      </c>
      <c r="C164" s="116">
        <v>3322216.33</v>
      </c>
      <c r="D164" s="115" t="s">
        <v>554</v>
      </c>
      <c r="E164" s="115" t="s">
        <v>556</v>
      </c>
    </row>
    <row r="165" spans="1:8" x14ac:dyDescent="0.2">
      <c r="A165" s="115">
        <v>2262</v>
      </c>
      <c r="B165" s="119" t="s">
        <v>527</v>
      </c>
      <c r="C165" s="116">
        <v>0</v>
      </c>
      <c r="D165" s="4" t="s">
        <v>349</v>
      </c>
      <c r="E165" s="4" t="s">
        <v>349</v>
      </c>
    </row>
    <row r="166" spans="1:8" x14ac:dyDescent="0.2">
      <c r="A166" s="115">
        <v>2263</v>
      </c>
      <c r="B166" s="119" t="s">
        <v>528</v>
      </c>
      <c r="C166" s="116">
        <v>0</v>
      </c>
      <c r="D166" s="4" t="s">
        <v>349</v>
      </c>
      <c r="E166" s="4" t="s">
        <v>349</v>
      </c>
    </row>
    <row r="167" spans="1:8" x14ac:dyDescent="0.2">
      <c r="A167" s="115">
        <v>2269</v>
      </c>
      <c r="B167" s="119" t="s">
        <v>529</v>
      </c>
      <c r="C167" s="116">
        <v>1044925374.03</v>
      </c>
      <c r="D167" s="115" t="s">
        <v>537</v>
      </c>
      <c r="E167" s="115" t="s">
        <v>555</v>
      </c>
    </row>
    <row r="169" spans="1:8" x14ac:dyDescent="0.2">
      <c r="A169" s="97" t="s">
        <v>530</v>
      </c>
      <c r="B169" s="96"/>
      <c r="C169" s="96"/>
      <c r="D169" s="96"/>
      <c r="E169" s="96"/>
    </row>
    <row r="170" spans="1:8" x14ac:dyDescent="0.2">
      <c r="A170" s="98" t="s">
        <v>25</v>
      </c>
      <c r="B170" s="97" t="s">
        <v>22</v>
      </c>
      <c r="C170" s="98" t="s">
        <v>23</v>
      </c>
      <c r="D170" s="98" t="s">
        <v>26</v>
      </c>
      <c r="E170" s="98" t="s">
        <v>62</v>
      </c>
    </row>
    <row r="171" spans="1:8" x14ac:dyDescent="0.2">
      <c r="A171" s="115">
        <v>2190</v>
      </c>
      <c r="B171" s="119" t="s">
        <v>531</v>
      </c>
      <c r="C171" s="116">
        <v>0</v>
      </c>
      <c r="D171" s="4" t="s">
        <v>349</v>
      </c>
      <c r="E171" s="4" t="s">
        <v>349</v>
      </c>
    </row>
    <row r="172" spans="1:8" x14ac:dyDescent="0.2">
      <c r="A172" s="115">
        <v>2191</v>
      </c>
      <c r="B172" s="119" t="s">
        <v>532</v>
      </c>
      <c r="C172" s="116">
        <v>0</v>
      </c>
      <c r="D172" s="4" t="s">
        <v>349</v>
      </c>
      <c r="E172" s="4" t="s">
        <v>349</v>
      </c>
    </row>
    <row r="173" spans="1:8" x14ac:dyDescent="0.2">
      <c r="A173" s="115">
        <v>2192</v>
      </c>
      <c r="B173" s="119" t="s">
        <v>533</v>
      </c>
      <c r="C173" s="116">
        <v>0</v>
      </c>
      <c r="D173" s="4" t="s">
        <v>349</v>
      </c>
      <c r="E173" s="4" t="s">
        <v>349</v>
      </c>
    </row>
    <row r="174" spans="1:8" x14ac:dyDescent="0.2">
      <c r="A174" s="115">
        <v>2199</v>
      </c>
      <c r="B174" s="119" t="s">
        <v>151</v>
      </c>
      <c r="C174" s="116">
        <v>0</v>
      </c>
      <c r="D174" s="4" t="s">
        <v>349</v>
      </c>
      <c r="E174" s="4" t="s">
        <v>349</v>
      </c>
    </row>
    <row r="176" spans="1:8" x14ac:dyDescent="0.2">
      <c r="A176" s="190" t="s">
        <v>510</v>
      </c>
      <c r="B176" s="190"/>
      <c r="C176" s="190"/>
      <c r="D176" s="190"/>
      <c r="E176" s="190"/>
      <c r="F176" s="190"/>
      <c r="G176" s="190"/>
      <c r="H176" s="190"/>
    </row>
    <row r="185" spans="3:4" x14ac:dyDescent="0.2">
      <c r="C185" s="5"/>
      <c r="D185" s="5"/>
    </row>
    <row r="186" spans="3:4" x14ac:dyDescent="0.2">
      <c r="D186" s="57"/>
    </row>
  </sheetData>
  <sheetProtection formatCells="0" formatColumns="0" formatRows="0" insertColumns="0" insertRows="0" insertHyperlinks="0" deleteColumns="0" deleteRows="0" sort="0" autoFilter="0" pivotTables="0"/>
  <mergeCells count="10">
    <mergeCell ref="H12:H13"/>
    <mergeCell ref="A1:F1"/>
    <mergeCell ref="A2:F2"/>
    <mergeCell ref="A3:F3"/>
    <mergeCell ref="A176:H176"/>
    <mergeCell ref="F53:F54"/>
    <mergeCell ref="E40:F41"/>
    <mergeCell ref="G40:H41"/>
    <mergeCell ref="E39:F39"/>
    <mergeCell ref="G39:H39"/>
  </mergeCells>
  <printOptions horizontalCentered="1"/>
  <pageMargins left="0.31496062992125984" right="0.11811023622047245" top="0.55118110236220474" bottom="0.55118110236220474" header="0.31496062992125984" footer="0.31496062992125984"/>
  <pageSetup scale="66" orientation="landscape" horizontalDpi="4294967295" verticalDpi="4294967295" r:id="rId1"/>
  <ignoredErrors>
    <ignoredError sqref="G1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4"/>
  <sheetViews>
    <sheetView zoomScaleNormal="100" workbookViewId="0">
      <selection sqref="A1:E1"/>
    </sheetView>
  </sheetViews>
  <sheetFormatPr baseColWidth="10" defaultColWidth="9.140625" defaultRowHeight="11.25" x14ac:dyDescent="0.2"/>
  <cols>
    <col min="1" max="1" width="10" style="3" customWidth="1"/>
    <col min="2" max="2" width="19" style="3" customWidth="1"/>
    <col min="3" max="3" width="28.7109375" style="3" customWidth="1"/>
    <col min="4" max="4" width="26.42578125" style="3" customWidth="1"/>
    <col min="5" max="5" width="25.7109375" style="3" customWidth="1"/>
    <col min="6" max="6" width="13.28515625" style="3" customWidth="1"/>
    <col min="7" max="7" width="14.7109375" style="3" customWidth="1"/>
    <col min="8" max="8" width="20" style="3" customWidth="1"/>
    <col min="9" max="9" width="13.5703125" style="3" customWidth="1"/>
    <col min="10" max="16384" width="9.140625" style="3"/>
  </cols>
  <sheetData>
    <row r="1" spans="1:9" s="6" customFormat="1" ht="12.2" customHeight="1" x14ac:dyDescent="0.25">
      <c r="A1" s="188" t="str">
        <f>ESF!A1</f>
        <v>Poder Judicial del Estado de Guanajuato</v>
      </c>
      <c r="B1" s="188"/>
      <c r="C1" s="188"/>
      <c r="D1" s="188"/>
      <c r="E1" s="188"/>
      <c r="F1" s="102" t="s">
        <v>49</v>
      </c>
      <c r="G1" s="100">
        <v>2024</v>
      </c>
    </row>
    <row r="2" spans="1:9" s="2" customFormat="1" ht="12.2" customHeight="1" x14ac:dyDescent="0.25">
      <c r="A2" s="188" t="s">
        <v>156</v>
      </c>
      <c r="B2" s="188"/>
      <c r="C2" s="188"/>
      <c r="D2" s="188"/>
      <c r="E2" s="188"/>
      <c r="F2" s="102" t="s">
        <v>50</v>
      </c>
      <c r="G2" s="100" t="str">
        <f>+'Notas a los Edos Financieros'!E2</f>
        <v>Trimestral</v>
      </c>
    </row>
    <row r="3" spans="1:9" s="2" customFormat="1" ht="12.2" customHeight="1" x14ac:dyDescent="0.25">
      <c r="A3" s="188" t="str">
        <f>ESF!A3</f>
        <v>Correspondiente del 1 de Enero al 30 de Septiembre de 2024</v>
      </c>
      <c r="B3" s="188"/>
      <c r="C3" s="188"/>
      <c r="D3" s="188"/>
      <c r="E3" s="188"/>
      <c r="F3" s="102" t="s">
        <v>51</v>
      </c>
      <c r="G3" s="100">
        <f>+ESF!H3</f>
        <v>3</v>
      </c>
    </row>
    <row r="4" spans="1:9" x14ac:dyDescent="0.2">
      <c r="A4" s="101" t="s">
        <v>52</v>
      </c>
      <c r="B4" s="97"/>
      <c r="C4" s="97"/>
      <c r="D4" s="97"/>
      <c r="E4" s="97"/>
      <c r="F4" s="97"/>
      <c r="G4" s="97"/>
    </row>
    <row r="6" spans="1:9" x14ac:dyDescent="0.2">
      <c r="A6" s="103" t="s">
        <v>548</v>
      </c>
      <c r="B6" s="103"/>
      <c r="C6" s="97"/>
      <c r="D6" s="97"/>
      <c r="E6" s="97"/>
      <c r="F6" s="97"/>
      <c r="G6" s="97"/>
    </row>
    <row r="7" spans="1:9" x14ac:dyDescent="0.2">
      <c r="A7" s="98" t="s">
        <v>25</v>
      </c>
      <c r="B7" s="97" t="s">
        <v>22</v>
      </c>
      <c r="C7" s="97"/>
      <c r="D7" s="97"/>
      <c r="E7" s="98" t="s">
        <v>23</v>
      </c>
      <c r="F7" s="98" t="s">
        <v>210</v>
      </c>
      <c r="G7" s="98" t="s">
        <v>535</v>
      </c>
    </row>
    <row r="8" spans="1:9" x14ac:dyDescent="0.2">
      <c r="A8" s="122">
        <v>4000</v>
      </c>
      <c r="B8" s="123" t="s">
        <v>534</v>
      </c>
      <c r="E8" s="135">
        <v>1910268960.0699999</v>
      </c>
      <c r="F8" s="151">
        <f>+F9+F56+F68</f>
        <v>1</v>
      </c>
      <c r="I8" s="5"/>
    </row>
    <row r="9" spans="1:9" x14ac:dyDescent="0.2">
      <c r="A9" s="122">
        <v>4100</v>
      </c>
      <c r="B9" s="123" t="s">
        <v>157</v>
      </c>
      <c r="E9" s="135">
        <v>179596010.96000001</v>
      </c>
      <c r="F9" s="151">
        <f>+E9/$E$8</f>
        <v>9.4016086066445265E-2</v>
      </c>
    </row>
    <row r="10" spans="1:9" x14ac:dyDescent="0.2">
      <c r="A10" s="122">
        <v>4110</v>
      </c>
      <c r="B10" s="123" t="s">
        <v>158</v>
      </c>
      <c r="E10" s="135">
        <v>0</v>
      </c>
      <c r="F10" s="137">
        <v>0</v>
      </c>
    </row>
    <row r="11" spans="1:9" x14ac:dyDescent="0.2">
      <c r="A11" s="124">
        <v>4111</v>
      </c>
      <c r="B11" s="125" t="s">
        <v>159</v>
      </c>
      <c r="E11" s="136">
        <v>0</v>
      </c>
      <c r="F11" s="137">
        <v>0</v>
      </c>
    </row>
    <row r="12" spans="1:9" x14ac:dyDescent="0.2">
      <c r="A12" s="124">
        <v>4112</v>
      </c>
      <c r="B12" s="125" t="s">
        <v>160</v>
      </c>
      <c r="E12" s="136">
        <v>0</v>
      </c>
      <c r="F12" s="137">
        <v>0</v>
      </c>
    </row>
    <row r="13" spans="1:9" x14ac:dyDescent="0.2">
      <c r="A13" s="124">
        <v>4113</v>
      </c>
      <c r="B13" s="125" t="s">
        <v>161</v>
      </c>
      <c r="E13" s="136">
        <v>0</v>
      </c>
      <c r="F13" s="137">
        <v>0</v>
      </c>
    </row>
    <row r="14" spans="1:9" x14ac:dyDescent="0.2">
      <c r="A14" s="124">
        <v>4114</v>
      </c>
      <c r="B14" s="125" t="s">
        <v>162</v>
      </c>
      <c r="E14" s="136">
        <v>0</v>
      </c>
      <c r="F14" s="137">
        <v>0</v>
      </c>
    </row>
    <row r="15" spans="1:9" x14ac:dyDescent="0.2">
      <c r="A15" s="124">
        <v>4115</v>
      </c>
      <c r="B15" s="125" t="s">
        <v>163</v>
      </c>
      <c r="E15" s="136">
        <v>0</v>
      </c>
      <c r="F15" s="137">
        <v>0</v>
      </c>
    </row>
    <row r="16" spans="1:9" ht="10.5" customHeight="1" x14ac:dyDescent="0.2">
      <c r="A16" s="124">
        <v>4116</v>
      </c>
      <c r="B16" s="125" t="s">
        <v>164</v>
      </c>
      <c r="E16" s="136">
        <v>0</v>
      </c>
      <c r="F16" s="137">
        <v>0</v>
      </c>
    </row>
    <row r="17" spans="1:6" x14ac:dyDescent="0.2">
      <c r="A17" s="124">
        <v>4117</v>
      </c>
      <c r="B17" s="125" t="s">
        <v>165</v>
      </c>
      <c r="C17" s="121"/>
      <c r="D17" s="121"/>
      <c r="E17" s="136">
        <v>0</v>
      </c>
      <c r="F17" s="137">
        <v>0</v>
      </c>
    </row>
    <row r="18" spans="1:6" ht="21.75" customHeight="1" x14ac:dyDescent="0.2">
      <c r="A18" s="150">
        <v>4118</v>
      </c>
      <c r="B18" s="193" t="s">
        <v>365</v>
      </c>
      <c r="C18" s="193"/>
      <c r="D18" s="193"/>
      <c r="E18" s="136">
        <v>0</v>
      </c>
      <c r="F18" s="162">
        <v>0</v>
      </c>
    </row>
    <row r="19" spans="1:6" x14ac:dyDescent="0.2">
      <c r="A19" s="124">
        <v>4119</v>
      </c>
      <c r="B19" s="125" t="s">
        <v>166</v>
      </c>
      <c r="E19" s="136">
        <v>0</v>
      </c>
      <c r="F19" s="137">
        <v>0</v>
      </c>
    </row>
    <row r="20" spans="1:6" x14ac:dyDescent="0.2">
      <c r="A20" s="122">
        <v>4120</v>
      </c>
      <c r="B20" s="123" t="s">
        <v>167</v>
      </c>
      <c r="E20" s="135">
        <v>0</v>
      </c>
      <c r="F20" s="151">
        <v>0</v>
      </c>
    </row>
    <row r="21" spans="1:6" x14ac:dyDescent="0.2">
      <c r="A21" s="124">
        <v>4121</v>
      </c>
      <c r="B21" s="125" t="s">
        <v>168</v>
      </c>
      <c r="E21" s="136">
        <v>0</v>
      </c>
      <c r="F21" s="137">
        <v>0</v>
      </c>
    </row>
    <row r="22" spans="1:6" x14ac:dyDescent="0.2">
      <c r="A22" s="124">
        <v>4122</v>
      </c>
      <c r="B22" s="125" t="s">
        <v>366</v>
      </c>
      <c r="E22" s="136">
        <v>0</v>
      </c>
      <c r="F22" s="137">
        <v>0</v>
      </c>
    </row>
    <row r="23" spans="1:6" x14ac:dyDescent="0.2">
      <c r="A23" s="124">
        <v>4123</v>
      </c>
      <c r="B23" s="125" t="s">
        <v>169</v>
      </c>
      <c r="E23" s="136">
        <v>0</v>
      </c>
      <c r="F23" s="137">
        <v>0</v>
      </c>
    </row>
    <row r="24" spans="1:6" x14ac:dyDescent="0.2">
      <c r="A24" s="124">
        <v>4124</v>
      </c>
      <c r="B24" s="125" t="s">
        <v>170</v>
      </c>
      <c r="E24" s="136">
        <v>0</v>
      </c>
      <c r="F24" s="137">
        <v>0</v>
      </c>
    </row>
    <row r="25" spans="1:6" x14ac:dyDescent="0.2">
      <c r="A25" s="124">
        <v>4129</v>
      </c>
      <c r="B25" s="125" t="s">
        <v>171</v>
      </c>
      <c r="E25" s="136">
        <v>0</v>
      </c>
      <c r="F25" s="137">
        <v>0</v>
      </c>
    </row>
    <row r="26" spans="1:6" x14ac:dyDescent="0.2">
      <c r="A26" s="122">
        <v>4130</v>
      </c>
      <c r="B26" s="123" t="s">
        <v>172</v>
      </c>
      <c r="E26" s="135">
        <v>0</v>
      </c>
      <c r="F26" s="151">
        <v>0</v>
      </c>
    </row>
    <row r="27" spans="1:6" x14ac:dyDescent="0.2">
      <c r="A27" s="124">
        <v>4131</v>
      </c>
      <c r="B27" s="125" t="s">
        <v>173</v>
      </c>
      <c r="C27" s="121"/>
      <c r="D27" s="121"/>
      <c r="E27" s="136">
        <v>0</v>
      </c>
      <c r="F27" s="137">
        <v>0</v>
      </c>
    </row>
    <row r="28" spans="1:6" ht="21" customHeight="1" x14ac:dyDescent="0.2">
      <c r="A28" s="150">
        <v>4132</v>
      </c>
      <c r="B28" s="193" t="s">
        <v>367</v>
      </c>
      <c r="C28" s="193"/>
      <c r="D28" s="193"/>
      <c r="E28" s="136">
        <v>0</v>
      </c>
      <c r="F28" s="162">
        <v>0</v>
      </c>
    </row>
    <row r="29" spans="1:6" x14ac:dyDescent="0.2">
      <c r="A29" s="122">
        <v>4140</v>
      </c>
      <c r="B29" s="123" t="s">
        <v>174</v>
      </c>
      <c r="E29" s="135">
        <v>0</v>
      </c>
      <c r="F29" s="151">
        <v>0</v>
      </c>
    </row>
    <row r="30" spans="1:6" x14ac:dyDescent="0.2">
      <c r="A30" s="124">
        <v>4141</v>
      </c>
      <c r="B30" s="134" t="s">
        <v>175</v>
      </c>
      <c r="E30" s="136">
        <v>0</v>
      </c>
      <c r="F30" s="137">
        <v>0</v>
      </c>
    </row>
    <row r="31" spans="1:6" x14ac:dyDescent="0.2">
      <c r="A31" s="124">
        <v>4143</v>
      </c>
      <c r="B31" s="134" t="s">
        <v>176</v>
      </c>
      <c r="E31" s="136">
        <v>0</v>
      </c>
      <c r="F31" s="137">
        <v>0</v>
      </c>
    </row>
    <row r="32" spans="1:6" ht="11.25" customHeight="1" x14ac:dyDescent="0.2">
      <c r="A32" s="124">
        <v>4144</v>
      </c>
      <c r="B32" s="134" t="s">
        <v>177</v>
      </c>
      <c r="C32" s="121"/>
      <c r="D32" s="121"/>
      <c r="E32" s="136">
        <v>0</v>
      </c>
      <c r="F32" s="137">
        <v>0</v>
      </c>
    </row>
    <row r="33" spans="1:6" ht="20.25" customHeight="1" x14ac:dyDescent="0.2">
      <c r="A33" s="150">
        <v>4145</v>
      </c>
      <c r="B33" s="193" t="s">
        <v>368</v>
      </c>
      <c r="C33" s="193"/>
      <c r="D33" s="193"/>
      <c r="E33" s="136">
        <v>0</v>
      </c>
      <c r="F33" s="162">
        <v>0</v>
      </c>
    </row>
    <row r="34" spans="1:6" x14ac:dyDescent="0.2">
      <c r="A34" s="124">
        <v>4149</v>
      </c>
      <c r="B34" s="134" t="s">
        <v>178</v>
      </c>
      <c r="E34" s="136">
        <v>0</v>
      </c>
      <c r="F34" s="137">
        <v>0</v>
      </c>
    </row>
    <row r="35" spans="1:6" x14ac:dyDescent="0.2">
      <c r="A35" s="122">
        <v>4150</v>
      </c>
      <c r="B35" s="123" t="s">
        <v>369</v>
      </c>
      <c r="E35" s="135">
        <v>167116387.5</v>
      </c>
      <c r="F35" s="151">
        <f t="shared" ref="F35:F36" si="0">+E35/$E$8</f>
        <v>8.7483171738222759E-2</v>
      </c>
    </row>
    <row r="36" spans="1:6" x14ac:dyDescent="0.2">
      <c r="A36" s="124">
        <v>4151</v>
      </c>
      <c r="B36" s="134" t="s">
        <v>369</v>
      </c>
      <c r="C36" s="121"/>
      <c r="D36" s="121"/>
      <c r="E36" s="136">
        <v>167116387.5</v>
      </c>
      <c r="F36" s="137">
        <f t="shared" si="0"/>
        <v>8.7483171738222759E-2</v>
      </c>
    </row>
    <row r="37" spans="1:6" ht="22.5" customHeight="1" x14ac:dyDescent="0.2">
      <c r="A37" s="150">
        <v>4154</v>
      </c>
      <c r="B37" s="193" t="s">
        <v>370</v>
      </c>
      <c r="C37" s="193"/>
      <c r="D37" s="193"/>
      <c r="E37" s="136">
        <v>0</v>
      </c>
      <c r="F37" s="162">
        <v>0</v>
      </c>
    </row>
    <row r="38" spans="1:6" x14ac:dyDescent="0.2">
      <c r="A38" s="122">
        <v>4160</v>
      </c>
      <c r="B38" s="123" t="s">
        <v>371</v>
      </c>
      <c r="E38" s="135">
        <v>0</v>
      </c>
      <c r="F38" s="151">
        <v>0</v>
      </c>
    </row>
    <row r="39" spans="1:6" x14ac:dyDescent="0.2">
      <c r="A39" s="124">
        <v>4161</v>
      </c>
      <c r="B39" s="134" t="s">
        <v>179</v>
      </c>
      <c r="E39" s="136">
        <v>0</v>
      </c>
      <c r="F39" s="137">
        <v>0</v>
      </c>
    </row>
    <row r="40" spans="1:6" x14ac:dyDescent="0.2">
      <c r="A40" s="124">
        <v>4162</v>
      </c>
      <c r="B40" s="134" t="s">
        <v>180</v>
      </c>
      <c r="E40" s="136">
        <v>0</v>
      </c>
      <c r="F40" s="137">
        <v>0</v>
      </c>
    </row>
    <row r="41" spans="1:6" x14ac:dyDescent="0.2">
      <c r="A41" s="124">
        <v>4163</v>
      </c>
      <c r="B41" s="134" t="s">
        <v>181</v>
      </c>
      <c r="E41" s="136">
        <v>0</v>
      </c>
      <c r="F41" s="137">
        <v>0</v>
      </c>
    </row>
    <row r="42" spans="1:6" x14ac:dyDescent="0.2">
      <c r="A42" s="124">
        <v>4164</v>
      </c>
      <c r="B42" s="134" t="s">
        <v>182</v>
      </c>
      <c r="E42" s="136">
        <v>0</v>
      </c>
      <c r="F42" s="137">
        <v>0</v>
      </c>
    </row>
    <row r="43" spans="1:6" x14ac:dyDescent="0.2">
      <c r="A43" s="124">
        <v>4165</v>
      </c>
      <c r="B43" s="134" t="s">
        <v>183</v>
      </c>
      <c r="C43" s="121"/>
      <c r="D43" s="121"/>
      <c r="E43" s="136">
        <v>0</v>
      </c>
      <c r="F43" s="137">
        <v>0</v>
      </c>
    </row>
    <row r="44" spans="1:6" ht="22.5" customHeight="1" x14ac:dyDescent="0.2">
      <c r="A44" s="150">
        <v>4166</v>
      </c>
      <c r="B44" s="193" t="s">
        <v>372</v>
      </c>
      <c r="C44" s="193"/>
      <c r="D44" s="193"/>
      <c r="E44" s="136">
        <v>0</v>
      </c>
      <c r="F44" s="162">
        <v>0</v>
      </c>
    </row>
    <row r="45" spans="1:6" x14ac:dyDescent="0.2">
      <c r="A45" s="124">
        <v>4168</v>
      </c>
      <c r="B45" s="134" t="s">
        <v>184</v>
      </c>
      <c r="E45" s="136">
        <v>0</v>
      </c>
      <c r="F45" s="137">
        <v>0</v>
      </c>
    </row>
    <row r="46" spans="1:6" x14ac:dyDescent="0.2">
      <c r="A46" s="124">
        <v>4169</v>
      </c>
      <c r="B46" s="134" t="s">
        <v>185</v>
      </c>
      <c r="E46" s="136">
        <v>0</v>
      </c>
      <c r="F46" s="137">
        <v>0</v>
      </c>
    </row>
    <row r="47" spans="1:6" x14ac:dyDescent="0.2">
      <c r="A47" s="122">
        <v>4170</v>
      </c>
      <c r="B47" s="123" t="s">
        <v>386</v>
      </c>
      <c r="C47" s="121"/>
      <c r="D47" s="121"/>
      <c r="E47" s="135">
        <v>12479623.460000001</v>
      </c>
      <c r="F47" s="151">
        <f t="shared" ref="F47" si="1">+E47/$E$8</f>
        <v>6.532914328222502E-3</v>
      </c>
    </row>
    <row r="48" spans="1:6" x14ac:dyDescent="0.2">
      <c r="A48" s="124">
        <v>4171</v>
      </c>
      <c r="B48" s="134" t="s">
        <v>373</v>
      </c>
      <c r="C48" s="121"/>
      <c r="D48" s="121"/>
      <c r="E48" s="136">
        <v>0</v>
      </c>
      <c r="F48" s="137">
        <v>0</v>
      </c>
    </row>
    <row r="49" spans="1:7" x14ac:dyDescent="0.2">
      <c r="A49" s="124">
        <v>4172</v>
      </c>
      <c r="B49" s="134" t="s">
        <v>374</v>
      </c>
      <c r="C49" s="121"/>
      <c r="D49" s="121"/>
      <c r="E49" s="136">
        <v>0</v>
      </c>
      <c r="F49" s="137">
        <v>0</v>
      </c>
    </row>
    <row r="50" spans="1:7" ht="21" customHeight="1" x14ac:dyDescent="0.2">
      <c r="A50" s="150">
        <v>4173</v>
      </c>
      <c r="B50" s="193" t="s">
        <v>375</v>
      </c>
      <c r="C50" s="193"/>
      <c r="D50" s="193"/>
      <c r="E50" s="136">
        <v>0</v>
      </c>
      <c r="F50" s="162">
        <v>0</v>
      </c>
    </row>
    <row r="51" spans="1:7" ht="23.25" customHeight="1" x14ac:dyDescent="0.2">
      <c r="A51" s="150">
        <v>4174</v>
      </c>
      <c r="B51" s="193" t="s">
        <v>376</v>
      </c>
      <c r="C51" s="193"/>
      <c r="D51" s="193"/>
      <c r="E51" s="136">
        <v>0</v>
      </c>
      <c r="F51" s="162">
        <v>0</v>
      </c>
    </row>
    <row r="52" spans="1:7" ht="23.25" customHeight="1" x14ac:dyDescent="0.2">
      <c r="A52" s="150">
        <v>4175</v>
      </c>
      <c r="B52" s="193" t="s">
        <v>377</v>
      </c>
      <c r="C52" s="193"/>
      <c r="D52" s="193"/>
      <c r="E52" s="136">
        <v>0</v>
      </c>
      <c r="F52" s="162">
        <v>0</v>
      </c>
    </row>
    <row r="53" spans="1:7" ht="23.25" customHeight="1" x14ac:dyDescent="0.2">
      <c r="A53" s="150">
        <v>4176</v>
      </c>
      <c r="B53" s="193" t="s">
        <v>378</v>
      </c>
      <c r="C53" s="193"/>
      <c r="D53" s="193"/>
      <c r="E53" s="136">
        <v>0</v>
      </c>
      <c r="F53" s="162">
        <v>0</v>
      </c>
    </row>
    <row r="54" spans="1:7" ht="23.25" customHeight="1" x14ac:dyDescent="0.2">
      <c r="A54" s="150">
        <v>4177</v>
      </c>
      <c r="B54" s="193" t="s">
        <v>379</v>
      </c>
      <c r="C54" s="193"/>
      <c r="D54" s="193"/>
      <c r="E54" s="136">
        <v>0</v>
      </c>
      <c r="F54" s="162">
        <v>0</v>
      </c>
    </row>
    <row r="55" spans="1:7" ht="22.5" customHeight="1" x14ac:dyDescent="0.2">
      <c r="A55" s="150">
        <v>4178</v>
      </c>
      <c r="B55" s="193" t="s">
        <v>380</v>
      </c>
      <c r="C55" s="193"/>
      <c r="D55" s="193"/>
      <c r="E55" s="136">
        <v>12479623.460000001</v>
      </c>
      <c r="F55" s="162">
        <f t="shared" ref="F55:F56" si="2">+E55/$E$8</f>
        <v>6.532914328222502E-3</v>
      </c>
      <c r="G55" s="163"/>
    </row>
    <row r="56" spans="1:7" ht="33" customHeight="1" x14ac:dyDescent="0.2">
      <c r="A56" s="149">
        <v>4200</v>
      </c>
      <c r="B56" s="194" t="s">
        <v>381</v>
      </c>
      <c r="C56" s="194"/>
      <c r="D56" s="194"/>
      <c r="E56" s="135">
        <v>1723817196.2</v>
      </c>
      <c r="F56" s="151">
        <f t="shared" si="2"/>
        <v>0.90239501988077764</v>
      </c>
      <c r="G56" s="180" t="s">
        <v>550</v>
      </c>
    </row>
    <row r="57" spans="1:7" ht="22.5" customHeight="1" x14ac:dyDescent="0.2">
      <c r="A57" s="149">
        <v>4210</v>
      </c>
      <c r="B57" s="194" t="s">
        <v>382</v>
      </c>
      <c r="C57" s="194"/>
      <c r="D57" s="194"/>
      <c r="E57" s="135">
        <v>0</v>
      </c>
      <c r="F57" s="162">
        <v>0</v>
      </c>
      <c r="G57" s="174"/>
    </row>
    <row r="58" spans="1:7" x14ac:dyDescent="0.2">
      <c r="A58" s="124">
        <v>4211</v>
      </c>
      <c r="B58" s="134" t="s">
        <v>186</v>
      </c>
      <c r="E58" s="136">
        <v>0</v>
      </c>
      <c r="F58" s="137">
        <v>0</v>
      </c>
      <c r="G58" s="174"/>
    </row>
    <row r="59" spans="1:7" x14ac:dyDescent="0.2">
      <c r="A59" s="124">
        <v>4212</v>
      </c>
      <c r="B59" s="134" t="s">
        <v>187</v>
      </c>
      <c r="E59" s="136">
        <v>0</v>
      </c>
      <c r="F59" s="137">
        <v>0</v>
      </c>
      <c r="G59" s="174"/>
    </row>
    <row r="60" spans="1:7" x14ac:dyDescent="0.2">
      <c r="A60" s="124">
        <v>4213</v>
      </c>
      <c r="B60" s="134" t="s">
        <v>188</v>
      </c>
      <c r="E60" s="136">
        <v>0</v>
      </c>
      <c r="F60" s="137">
        <v>0</v>
      </c>
      <c r="G60" s="174"/>
    </row>
    <row r="61" spans="1:7" x14ac:dyDescent="0.2">
      <c r="A61" s="124">
        <v>4214</v>
      </c>
      <c r="B61" s="134" t="s">
        <v>383</v>
      </c>
      <c r="E61" s="136">
        <v>0</v>
      </c>
      <c r="F61" s="137">
        <v>0</v>
      </c>
      <c r="G61" s="174"/>
    </row>
    <row r="62" spans="1:7" x14ac:dyDescent="0.2">
      <c r="A62" s="124">
        <v>4215</v>
      </c>
      <c r="B62" s="134" t="s">
        <v>384</v>
      </c>
      <c r="E62" s="136">
        <v>0</v>
      </c>
      <c r="F62" s="137">
        <v>0</v>
      </c>
      <c r="G62" s="174"/>
    </row>
    <row r="63" spans="1:7" x14ac:dyDescent="0.2">
      <c r="A63" s="122">
        <v>4220</v>
      </c>
      <c r="B63" s="123" t="s">
        <v>189</v>
      </c>
      <c r="E63" s="135">
        <v>1723817196.2</v>
      </c>
      <c r="F63" s="151">
        <f t="shared" ref="F63:F64" si="3">+E63/$E$8</f>
        <v>0.90239501988077764</v>
      </c>
      <c r="G63" s="180" t="s">
        <v>550</v>
      </c>
    </row>
    <row r="64" spans="1:7" x14ac:dyDescent="0.2">
      <c r="A64" s="124">
        <v>4221</v>
      </c>
      <c r="B64" s="134" t="s">
        <v>190</v>
      </c>
      <c r="E64" s="136">
        <v>1723817196.2</v>
      </c>
      <c r="F64" s="137">
        <f t="shared" si="3"/>
        <v>0.90239501988077764</v>
      </c>
      <c r="G64" s="180" t="s">
        <v>550</v>
      </c>
    </row>
    <row r="65" spans="1:9" x14ac:dyDescent="0.2">
      <c r="A65" s="124">
        <v>4223</v>
      </c>
      <c r="B65" s="134" t="s">
        <v>191</v>
      </c>
      <c r="E65" s="136">
        <v>0</v>
      </c>
      <c r="F65" s="137">
        <v>0</v>
      </c>
    </row>
    <row r="66" spans="1:9" x14ac:dyDescent="0.2">
      <c r="A66" s="124">
        <v>4225</v>
      </c>
      <c r="B66" s="134" t="s">
        <v>193</v>
      </c>
      <c r="E66" s="136">
        <v>0</v>
      </c>
      <c r="F66" s="137">
        <v>0</v>
      </c>
    </row>
    <row r="67" spans="1:9" x14ac:dyDescent="0.2">
      <c r="A67" s="124">
        <v>4227</v>
      </c>
      <c r="B67" s="134" t="s">
        <v>385</v>
      </c>
      <c r="E67" s="136">
        <v>0</v>
      </c>
      <c r="F67" s="137">
        <v>0</v>
      </c>
    </row>
    <row r="68" spans="1:9" x14ac:dyDescent="0.2">
      <c r="A68" s="126">
        <v>4300</v>
      </c>
      <c r="B68" s="123" t="s">
        <v>194</v>
      </c>
      <c r="E68" s="135">
        <v>6855752.9100000001</v>
      </c>
      <c r="F68" s="151">
        <f t="shared" ref="F68" si="4">+E68/$E$8</f>
        <v>3.5888940527771429E-3</v>
      </c>
    </row>
    <row r="69" spans="1:9" x14ac:dyDescent="0.2">
      <c r="A69" s="126">
        <v>4310</v>
      </c>
      <c r="B69" s="123" t="s">
        <v>195</v>
      </c>
      <c r="E69" s="135">
        <v>0</v>
      </c>
      <c r="F69" s="151">
        <v>0</v>
      </c>
    </row>
    <row r="70" spans="1:9" x14ac:dyDescent="0.2">
      <c r="A70" s="127">
        <v>4311</v>
      </c>
      <c r="B70" s="134" t="s">
        <v>387</v>
      </c>
      <c r="C70" s="132"/>
      <c r="D70" s="132"/>
      <c r="E70" s="136">
        <v>0</v>
      </c>
      <c r="F70" s="137">
        <v>0</v>
      </c>
      <c r="G70" s="132"/>
    </row>
    <row r="71" spans="1:9" x14ac:dyDescent="0.2">
      <c r="A71" s="127">
        <v>4319</v>
      </c>
      <c r="B71" s="134" t="s">
        <v>196</v>
      </c>
      <c r="C71" s="132"/>
      <c r="D71" s="132"/>
      <c r="E71" s="136">
        <v>0</v>
      </c>
      <c r="F71" s="137">
        <v>0</v>
      </c>
      <c r="G71" s="133"/>
    </row>
    <row r="72" spans="1:9" x14ac:dyDescent="0.2">
      <c r="A72" s="126">
        <v>4320</v>
      </c>
      <c r="B72" s="123" t="s">
        <v>197</v>
      </c>
      <c r="C72" s="121"/>
      <c r="D72" s="121"/>
      <c r="E72" s="135">
        <v>0</v>
      </c>
      <c r="F72" s="151">
        <v>0</v>
      </c>
    </row>
    <row r="73" spans="1:9" x14ac:dyDescent="0.2">
      <c r="A73" s="127">
        <v>4321</v>
      </c>
      <c r="B73" s="125" t="s">
        <v>198</v>
      </c>
      <c r="C73" s="121"/>
      <c r="D73" s="121"/>
      <c r="E73" s="136">
        <v>0</v>
      </c>
      <c r="F73" s="137">
        <v>0</v>
      </c>
    </row>
    <row r="74" spans="1:9" x14ac:dyDescent="0.2">
      <c r="A74" s="127">
        <v>4322</v>
      </c>
      <c r="B74" s="125" t="s">
        <v>199</v>
      </c>
      <c r="E74" s="136">
        <v>0</v>
      </c>
      <c r="F74" s="137">
        <v>0</v>
      </c>
      <c r="H74" s="5"/>
      <c r="I74" s="5"/>
    </row>
    <row r="75" spans="1:9" x14ac:dyDescent="0.2">
      <c r="A75" s="127">
        <v>4323</v>
      </c>
      <c r="B75" s="125" t="s">
        <v>200</v>
      </c>
      <c r="E75" s="136">
        <v>0</v>
      </c>
      <c r="F75" s="137">
        <v>0</v>
      </c>
    </row>
    <row r="76" spans="1:9" x14ac:dyDescent="0.2">
      <c r="A76" s="127">
        <v>4324</v>
      </c>
      <c r="B76" s="125" t="s">
        <v>201</v>
      </c>
      <c r="E76" s="136">
        <v>0</v>
      </c>
      <c r="F76" s="137">
        <v>0</v>
      </c>
    </row>
    <row r="77" spans="1:9" x14ac:dyDescent="0.2">
      <c r="A77" s="127">
        <v>4325</v>
      </c>
      <c r="B77" s="125" t="s">
        <v>202</v>
      </c>
      <c r="E77" s="136">
        <v>0</v>
      </c>
      <c r="F77" s="137">
        <v>0</v>
      </c>
    </row>
    <row r="78" spans="1:9" x14ac:dyDescent="0.2">
      <c r="A78" s="126">
        <v>4330</v>
      </c>
      <c r="B78" s="123" t="s">
        <v>203</v>
      </c>
      <c r="E78" s="135">
        <v>0</v>
      </c>
      <c r="F78" s="151">
        <v>0</v>
      </c>
    </row>
    <row r="79" spans="1:9" x14ac:dyDescent="0.2">
      <c r="A79" s="127">
        <v>4331</v>
      </c>
      <c r="B79" s="125" t="s">
        <v>203</v>
      </c>
      <c r="E79" s="136">
        <v>0</v>
      </c>
      <c r="F79" s="137">
        <v>0</v>
      </c>
    </row>
    <row r="80" spans="1:9" x14ac:dyDescent="0.2">
      <c r="A80" s="126">
        <v>4340</v>
      </c>
      <c r="B80" s="123" t="s">
        <v>204</v>
      </c>
      <c r="E80" s="135">
        <v>0</v>
      </c>
      <c r="F80" s="151">
        <v>0</v>
      </c>
    </row>
    <row r="81" spans="1:10" x14ac:dyDescent="0.2">
      <c r="A81" s="127">
        <v>4341</v>
      </c>
      <c r="B81" s="125" t="s">
        <v>204</v>
      </c>
      <c r="E81" s="136">
        <v>0</v>
      </c>
      <c r="F81" s="137">
        <v>0</v>
      </c>
    </row>
    <row r="82" spans="1:10" x14ac:dyDescent="0.2">
      <c r="A82" s="126">
        <v>4390</v>
      </c>
      <c r="B82" s="123" t="s">
        <v>205</v>
      </c>
      <c r="E82" s="135">
        <v>6855752.9100000001</v>
      </c>
      <c r="F82" s="151">
        <f t="shared" ref="F82:F84" si="5">+E82/$E$8</f>
        <v>3.5888940527771429E-3</v>
      </c>
    </row>
    <row r="83" spans="1:10" x14ac:dyDescent="0.2">
      <c r="A83" s="127">
        <v>4392</v>
      </c>
      <c r="B83" s="125" t="s">
        <v>206</v>
      </c>
      <c r="E83" s="136">
        <v>0</v>
      </c>
      <c r="F83" s="137">
        <v>0</v>
      </c>
    </row>
    <row r="84" spans="1:10" x14ac:dyDescent="0.2">
      <c r="A84" s="127">
        <v>4393</v>
      </c>
      <c r="B84" s="125" t="s">
        <v>388</v>
      </c>
      <c r="E84" s="136">
        <v>10525.42</v>
      </c>
      <c r="F84" s="137">
        <f t="shared" si="5"/>
        <v>5.5099152109000956E-6</v>
      </c>
    </row>
    <row r="85" spans="1:10" x14ac:dyDescent="0.2">
      <c r="A85" s="127">
        <v>4394</v>
      </c>
      <c r="B85" s="125" t="s">
        <v>207</v>
      </c>
      <c r="E85" s="136">
        <v>0</v>
      </c>
      <c r="F85" s="137">
        <v>0</v>
      </c>
    </row>
    <row r="86" spans="1:10" x14ac:dyDescent="0.2">
      <c r="A86" s="127">
        <v>4395</v>
      </c>
      <c r="B86" s="125" t="s">
        <v>208</v>
      </c>
      <c r="E86" s="136">
        <v>0</v>
      </c>
      <c r="F86" s="137">
        <v>0</v>
      </c>
    </row>
    <row r="87" spans="1:10" x14ac:dyDescent="0.2">
      <c r="A87" s="127">
        <v>4396</v>
      </c>
      <c r="B87" s="125" t="s">
        <v>209</v>
      </c>
      <c r="C87" s="128"/>
      <c r="D87" s="128"/>
      <c r="E87" s="136">
        <v>0</v>
      </c>
      <c r="F87" s="137">
        <v>0</v>
      </c>
      <c r="G87" s="128"/>
    </row>
    <row r="88" spans="1:10" x14ac:dyDescent="0.2">
      <c r="A88" s="127">
        <v>4397</v>
      </c>
      <c r="B88" s="125" t="s">
        <v>389</v>
      </c>
      <c r="C88" s="128"/>
      <c r="D88" s="128"/>
      <c r="E88" s="136">
        <v>0</v>
      </c>
      <c r="F88" s="137">
        <v>0</v>
      </c>
      <c r="G88" s="129"/>
    </row>
    <row r="89" spans="1:10" x14ac:dyDescent="0.2">
      <c r="A89" s="127">
        <v>4399</v>
      </c>
      <c r="B89" s="125" t="s">
        <v>205</v>
      </c>
      <c r="C89" s="130"/>
      <c r="D89" s="130"/>
      <c r="E89" s="136">
        <v>6845227.4900000002</v>
      </c>
      <c r="F89" s="137">
        <f t="shared" ref="F89" si="6">+E89/$E$8</f>
        <v>3.5833841375662429E-3</v>
      </c>
      <c r="G89" s="131"/>
      <c r="I89" s="5"/>
    </row>
    <row r="92" spans="1:10" x14ac:dyDescent="0.2">
      <c r="A92" s="97" t="s">
        <v>569</v>
      </c>
      <c r="B92" s="97"/>
      <c r="C92" s="97"/>
      <c r="D92" s="97"/>
      <c r="E92" s="97"/>
      <c r="F92" s="97"/>
      <c r="G92" s="97"/>
    </row>
    <row r="93" spans="1:10" x14ac:dyDescent="0.2">
      <c r="A93" s="98" t="s">
        <v>25</v>
      </c>
      <c r="B93" s="97" t="s">
        <v>22</v>
      </c>
      <c r="C93" s="97"/>
      <c r="D93" s="97"/>
      <c r="E93" s="98" t="s">
        <v>23</v>
      </c>
      <c r="F93" s="98" t="s">
        <v>210</v>
      </c>
      <c r="G93" s="98" t="s">
        <v>535</v>
      </c>
    </row>
    <row r="94" spans="1:10" x14ac:dyDescent="0.2">
      <c r="A94" s="27">
        <v>5000</v>
      </c>
      <c r="B94" s="26" t="s">
        <v>211</v>
      </c>
      <c r="C94" s="25"/>
      <c r="D94" s="25"/>
      <c r="E94" s="135">
        <v>1514897134.3499999</v>
      </c>
      <c r="F94" s="173">
        <f>E94/E$94</f>
        <v>1</v>
      </c>
      <c r="G94" s="125"/>
      <c r="H94" s="5"/>
      <c r="I94" s="5"/>
      <c r="J94" s="5"/>
    </row>
    <row r="95" spans="1:10" x14ac:dyDescent="0.2">
      <c r="A95" s="27">
        <v>5100</v>
      </c>
      <c r="B95" s="26" t="s">
        <v>212</v>
      </c>
      <c r="C95" s="25"/>
      <c r="D95" s="25"/>
      <c r="E95" s="135">
        <v>1368801995.8</v>
      </c>
      <c r="F95" s="173">
        <f t="shared" ref="F95:F158" si="7">E95/E$94</f>
        <v>0.90356101728802507</v>
      </c>
      <c r="G95" s="125"/>
      <c r="I95" s="5"/>
    </row>
    <row r="96" spans="1:10" x14ac:dyDescent="0.2">
      <c r="A96" s="27">
        <v>5110</v>
      </c>
      <c r="B96" s="26" t="s">
        <v>213</v>
      </c>
      <c r="C96" s="25"/>
      <c r="D96" s="25"/>
      <c r="E96" s="135">
        <v>1137039903.8699999</v>
      </c>
      <c r="F96" s="173">
        <f t="shared" si="7"/>
        <v>0.7505723511437441</v>
      </c>
      <c r="G96" s="125"/>
      <c r="I96" s="5"/>
    </row>
    <row r="97" spans="1:9" x14ac:dyDescent="0.2">
      <c r="A97" s="27">
        <v>5111</v>
      </c>
      <c r="B97" s="26" t="s">
        <v>214</v>
      </c>
      <c r="E97" s="136">
        <v>281576670.86000001</v>
      </c>
      <c r="F97" s="173">
        <f t="shared" si="7"/>
        <v>0.18587180903264214</v>
      </c>
      <c r="G97" s="179" t="s">
        <v>363</v>
      </c>
    </row>
    <row r="98" spans="1:9" x14ac:dyDescent="0.2">
      <c r="A98" s="27">
        <v>5112</v>
      </c>
      <c r="B98" s="26" t="s">
        <v>215</v>
      </c>
      <c r="E98" s="136">
        <v>27892558.329999998</v>
      </c>
      <c r="F98" s="173">
        <f t="shared" si="7"/>
        <v>1.8412179743126859E-2</v>
      </c>
      <c r="G98" s="179"/>
    </row>
    <row r="99" spans="1:9" x14ac:dyDescent="0.2">
      <c r="A99" s="27">
        <v>5113</v>
      </c>
      <c r="B99" s="26" t="s">
        <v>216</v>
      </c>
      <c r="E99" s="136">
        <v>257418913.16999999</v>
      </c>
      <c r="F99" s="173">
        <f t="shared" si="7"/>
        <v>0.16992501162823262</v>
      </c>
      <c r="G99" s="179" t="s">
        <v>363</v>
      </c>
    </row>
    <row r="100" spans="1:9" x14ac:dyDescent="0.2">
      <c r="A100" s="27">
        <v>5114</v>
      </c>
      <c r="B100" s="26" t="s">
        <v>217</v>
      </c>
      <c r="E100" s="136">
        <v>108925758.65000001</v>
      </c>
      <c r="F100" s="173">
        <f t="shared" si="7"/>
        <v>7.1903072611419927E-2</v>
      </c>
      <c r="G100" s="179"/>
    </row>
    <row r="101" spans="1:9" x14ac:dyDescent="0.2">
      <c r="A101" s="27">
        <v>5115</v>
      </c>
      <c r="B101" s="26" t="s">
        <v>218</v>
      </c>
      <c r="E101" s="136">
        <v>440190758.31</v>
      </c>
      <c r="F101" s="173">
        <f t="shared" si="7"/>
        <v>0.29057468545471477</v>
      </c>
      <c r="G101" s="179" t="s">
        <v>363</v>
      </c>
    </row>
    <row r="102" spans="1:9" x14ac:dyDescent="0.2">
      <c r="A102" s="27">
        <v>5116</v>
      </c>
      <c r="B102" s="26" t="s">
        <v>219</v>
      </c>
      <c r="E102" s="136">
        <v>21035244.550000001</v>
      </c>
      <c r="F102" s="173">
        <f t="shared" si="7"/>
        <v>1.3885592673607927E-2</v>
      </c>
      <c r="G102" s="125"/>
    </row>
    <row r="103" spans="1:9" x14ac:dyDescent="0.2">
      <c r="A103" s="27">
        <v>5120</v>
      </c>
      <c r="B103" s="26" t="s">
        <v>220</v>
      </c>
      <c r="C103" s="25"/>
      <c r="D103" s="25"/>
      <c r="E103" s="135">
        <v>45890122.390000001</v>
      </c>
      <c r="F103" s="173">
        <f t="shared" si="7"/>
        <v>3.0292566636671455E-2</v>
      </c>
      <c r="G103" s="125"/>
      <c r="I103" s="5"/>
    </row>
    <row r="104" spans="1:9" x14ac:dyDescent="0.2">
      <c r="A104" s="27">
        <v>5121</v>
      </c>
      <c r="B104" s="26" t="s">
        <v>221</v>
      </c>
      <c r="E104" s="136">
        <v>21872372.5</v>
      </c>
      <c r="F104" s="173">
        <f t="shared" si="7"/>
        <v>1.4438189896890144E-2</v>
      </c>
      <c r="G104" s="125"/>
    </row>
    <row r="105" spans="1:9" x14ac:dyDescent="0.2">
      <c r="A105" s="27">
        <v>5122</v>
      </c>
      <c r="B105" s="26" t="s">
        <v>222</v>
      </c>
      <c r="E105" s="136">
        <v>2244343.79</v>
      </c>
      <c r="F105" s="173">
        <f t="shared" si="7"/>
        <v>1.4815156350288993E-3</v>
      </c>
      <c r="G105" s="125"/>
    </row>
    <row r="106" spans="1:9" x14ac:dyDescent="0.2">
      <c r="A106" s="27">
        <v>5123</v>
      </c>
      <c r="B106" s="26" t="s">
        <v>223</v>
      </c>
      <c r="E106" s="136">
        <v>0</v>
      </c>
      <c r="F106" s="173">
        <f t="shared" si="7"/>
        <v>0</v>
      </c>
      <c r="G106" s="125"/>
    </row>
    <row r="107" spans="1:9" x14ac:dyDescent="0.2">
      <c r="A107" s="27">
        <v>5124</v>
      </c>
      <c r="B107" s="26" t="s">
        <v>224</v>
      </c>
      <c r="E107" s="136">
        <v>1516698.13</v>
      </c>
      <c r="F107" s="173">
        <f t="shared" si="7"/>
        <v>1.0011888567277359E-3</v>
      </c>
      <c r="G107" s="125"/>
    </row>
    <row r="108" spans="1:9" x14ac:dyDescent="0.2">
      <c r="A108" s="27">
        <v>5125</v>
      </c>
      <c r="B108" s="26" t="s">
        <v>225</v>
      </c>
      <c r="E108" s="136">
        <v>143282.1</v>
      </c>
      <c r="F108" s="173">
        <f t="shared" si="7"/>
        <v>9.4582065508677825E-5</v>
      </c>
      <c r="G108" s="125"/>
    </row>
    <row r="109" spans="1:9" x14ac:dyDescent="0.2">
      <c r="A109" s="27">
        <v>5126</v>
      </c>
      <c r="B109" s="26" t="s">
        <v>226</v>
      </c>
      <c r="E109" s="136">
        <v>17611124.699999999</v>
      </c>
      <c r="F109" s="173">
        <f t="shared" si="7"/>
        <v>1.1625294088074462E-2</v>
      </c>
      <c r="G109" s="125"/>
    </row>
    <row r="110" spans="1:9" x14ac:dyDescent="0.2">
      <c r="A110" s="27">
        <v>5127</v>
      </c>
      <c r="B110" s="26" t="s">
        <v>227</v>
      </c>
      <c r="E110" s="136">
        <v>438366.7</v>
      </c>
      <c r="F110" s="173">
        <f t="shared" si="7"/>
        <v>2.8937060481541601E-4</v>
      </c>
      <c r="G110" s="125"/>
    </row>
    <row r="111" spans="1:9" x14ac:dyDescent="0.2">
      <c r="A111" s="27">
        <v>5128</v>
      </c>
      <c r="B111" s="26" t="s">
        <v>228</v>
      </c>
      <c r="E111" s="136">
        <v>544828.80000000005</v>
      </c>
      <c r="F111" s="173">
        <f t="shared" si="7"/>
        <v>3.5964738967822452E-4</v>
      </c>
      <c r="G111" s="125"/>
    </row>
    <row r="112" spans="1:9" x14ac:dyDescent="0.2">
      <c r="A112" s="27">
        <v>5129</v>
      </c>
      <c r="B112" s="26" t="s">
        <v>229</v>
      </c>
      <c r="E112" s="136">
        <v>1519105.67</v>
      </c>
      <c r="F112" s="173">
        <f t="shared" si="7"/>
        <v>1.0027780999478924E-3</v>
      </c>
      <c r="G112" s="125"/>
    </row>
    <row r="113" spans="1:9" x14ac:dyDescent="0.2">
      <c r="A113" s="27">
        <v>5130</v>
      </c>
      <c r="B113" s="26" t="s">
        <v>230</v>
      </c>
      <c r="C113" s="25"/>
      <c r="D113" s="25"/>
      <c r="E113" s="135">
        <v>185871969.53999999</v>
      </c>
      <c r="F113" s="173">
        <f t="shared" si="7"/>
        <v>0.12269609950760946</v>
      </c>
      <c r="G113" s="125"/>
      <c r="I113" s="5"/>
    </row>
    <row r="114" spans="1:9" x14ac:dyDescent="0.2">
      <c r="A114" s="27">
        <v>5131</v>
      </c>
      <c r="B114" s="26" t="s">
        <v>231</v>
      </c>
      <c r="E114" s="136">
        <v>27786040.109999999</v>
      </c>
      <c r="F114" s="173">
        <f t="shared" si="7"/>
        <v>1.8341865912844448E-2</v>
      </c>
      <c r="G114" s="125"/>
    </row>
    <row r="115" spans="1:9" x14ac:dyDescent="0.2">
      <c r="A115" s="27">
        <v>5132</v>
      </c>
      <c r="B115" s="26" t="s">
        <v>232</v>
      </c>
      <c r="E115" s="136">
        <v>5814991.9400000004</v>
      </c>
      <c r="F115" s="173">
        <f t="shared" si="7"/>
        <v>3.8385391378372704E-3</v>
      </c>
      <c r="G115" s="125"/>
    </row>
    <row r="116" spans="1:9" x14ac:dyDescent="0.2">
      <c r="A116" s="27">
        <v>5133</v>
      </c>
      <c r="B116" s="26" t="s">
        <v>233</v>
      </c>
      <c r="E116" s="136">
        <v>50462114.719999999</v>
      </c>
      <c r="F116" s="173">
        <f t="shared" si="7"/>
        <v>3.3310588274135119E-2</v>
      </c>
      <c r="G116" s="125"/>
    </row>
    <row r="117" spans="1:9" x14ac:dyDescent="0.2">
      <c r="A117" s="27">
        <v>5134</v>
      </c>
      <c r="B117" s="26" t="s">
        <v>234</v>
      </c>
      <c r="E117" s="136">
        <v>4759956.33</v>
      </c>
      <c r="F117" s="173">
        <f t="shared" si="7"/>
        <v>3.1420987089280914E-3</v>
      </c>
      <c r="G117" s="125"/>
    </row>
    <row r="118" spans="1:9" x14ac:dyDescent="0.2">
      <c r="A118" s="27">
        <v>5135</v>
      </c>
      <c r="B118" s="26" t="s">
        <v>235</v>
      </c>
      <c r="E118" s="136">
        <v>61358586.539999999</v>
      </c>
      <c r="F118" s="173">
        <f t="shared" si="7"/>
        <v>4.0503467297353664E-2</v>
      </c>
      <c r="G118" s="125"/>
    </row>
    <row r="119" spans="1:9" x14ac:dyDescent="0.2">
      <c r="A119" s="27">
        <v>5136</v>
      </c>
      <c r="B119" s="26" t="s">
        <v>236</v>
      </c>
      <c r="E119" s="136">
        <v>3180583.5</v>
      </c>
      <c r="F119" s="173">
        <f t="shared" si="7"/>
        <v>2.0995376041586479E-3</v>
      </c>
      <c r="G119" s="125"/>
    </row>
    <row r="120" spans="1:9" x14ac:dyDescent="0.2">
      <c r="A120" s="27">
        <v>5137</v>
      </c>
      <c r="B120" s="26" t="s">
        <v>237</v>
      </c>
      <c r="E120" s="136">
        <v>918093.6</v>
      </c>
      <c r="F120" s="173">
        <f t="shared" si="7"/>
        <v>6.0604352545292012E-4</v>
      </c>
      <c r="G120" s="125"/>
    </row>
    <row r="121" spans="1:9" x14ac:dyDescent="0.2">
      <c r="A121" s="27">
        <v>5138</v>
      </c>
      <c r="B121" s="26" t="s">
        <v>238</v>
      </c>
      <c r="E121" s="136">
        <v>1905007.23</v>
      </c>
      <c r="F121" s="173">
        <f t="shared" si="7"/>
        <v>1.2575158978153228E-3</v>
      </c>
      <c r="G121" s="125"/>
    </row>
    <row r="122" spans="1:9" x14ac:dyDescent="0.2">
      <c r="A122" s="27">
        <v>5139</v>
      </c>
      <c r="B122" s="26" t="s">
        <v>239</v>
      </c>
      <c r="E122" s="136">
        <v>29686595.57</v>
      </c>
      <c r="F122" s="173">
        <f t="shared" si="7"/>
        <v>1.9596443149083972E-2</v>
      </c>
      <c r="G122" s="125"/>
    </row>
    <row r="123" spans="1:9" x14ac:dyDescent="0.2">
      <c r="A123" s="27">
        <v>5200</v>
      </c>
      <c r="B123" s="26" t="s">
        <v>240</v>
      </c>
      <c r="E123" s="135">
        <v>16139443.27</v>
      </c>
      <c r="F123" s="173">
        <f t="shared" si="7"/>
        <v>1.0653821242407317E-2</v>
      </c>
      <c r="G123" s="125"/>
    </row>
    <row r="124" spans="1:9" x14ac:dyDescent="0.2">
      <c r="A124" s="27">
        <v>5210</v>
      </c>
      <c r="B124" s="26" t="s">
        <v>241</v>
      </c>
      <c r="E124" s="135">
        <v>0</v>
      </c>
      <c r="F124" s="173">
        <f t="shared" si="7"/>
        <v>0</v>
      </c>
      <c r="G124" s="125"/>
    </row>
    <row r="125" spans="1:9" x14ac:dyDescent="0.2">
      <c r="A125" s="27">
        <v>5211</v>
      </c>
      <c r="B125" s="26" t="s">
        <v>242</v>
      </c>
      <c r="E125" s="136">
        <v>0</v>
      </c>
      <c r="F125" s="173">
        <f t="shared" si="7"/>
        <v>0</v>
      </c>
      <c r="G125" s="125"/>
    </row>
    <row r="126" spans="1:9" x14ac:dyDescent="0.2">
      <c r="A126" s="27">
        <v>5212</v>
      </c>
      <c r="B126" s="26" t="s">
        <v>243</v>
      </c>
      <c r="E126" s="136">
        <v>0</v>
      </c>
      <c r="F126" s="173">
        <f t="shared" si="7"/>
        <v>0</v>
      </c>
      <c r="G126" s="125"/>
    </row>
    <row r="127" spans="1:9" x14ac:dyDescent="0.2">
      <c r="A127" s="27">
        <v>5220</v>
      </c>
      <c r="B127" s="26" t="s">
        <v>244</v>
      </c>
      <c r="E127" s="135">
        <v>0</v>
      </c>
      <c r="F127" s="173">
        <f t="shared" si="7"/>
        <v>0</v>
      </c>
      <c r="G127" s="125"/>
    </row>
    <row r="128" spans="1:9" x14ac:dyDescent="0.2">
      <c r="A128" s="27">
        <v>5221</v>
      </c>
      <c r="B128" s="26" t="s">
        <v>245</v>
      </c>
      <c r="E128" s="136">
        <v>0</v>
      </c>
      <c r="F128" s="173">
        <f t="shared" si="7"/>
        <v>0</v>
      </c>
      <c r="G128" s="125"/>
    </row>
    <row r="129" spans="1:7" x14ac:dyDescent="0.2">
      <c r="A129" s="27">
        <v>5222</v>
      </c>
      <c r="B129" s="26" t="s">
        <v>246</v>
      </c>
      <c r="E129" s="136">
        <v>0</v>
      </c>
      <c r="F129" s="173">
        <f t="shared" si="7"/>
        <v>0</v>
      </c>
      <c r="G129" s="125"/>
    </row>
    <row r="130" spans="1:7" x14ac:dyDescent="0.2">
      <c r="A130" s="27">
        <v>5230</v>
      </c>
      <c r="B130" s="26" t="s">
        <v>191</v>
      </c>
      <c r="E130" s="135">
        <v>0</v>
      </c>
      <c r="F130" s="173">
        <f t="shared" si="7"/>
        <v>0</v>
      </c>
      <c r="G130" s="125"/>
    </row>
    <row r="131" spans="1:7" x14ac:dyDescent="0.2">
      <c r="A131" s="27">
        <v>5231</v>
      </c>
      <c r="B131" s="26" t="s">
        <v>247</v>
      </c>
      <c r="E131" s="136">
        <v>0</v>
      </c>
      <c r="F131" s="173">
        <f t="shared" si="7"/>
        <v>0</v>
      </c>
      <c r="G131" s="125"/>
    </row>
    <row r="132" spans="1:7" x14ac:dyDescent="0.2">
      <c r="A132" s="27">
        <v>5232</v>
      </c>
      <c r="B132" s="26" t="s">
        <v>248</v>
      </c>
      <c r="E132" s="136">
        <v>0</v>
      </c>
      <c r="F132" s="173">
        <f t="shared" si="7"/>
        <v>0</v>
      </c>
      <c r="G132" s="125"/>
    </row>
    <row r="133" spans="1:7" x14ac:dyDescent="0.2">
      <c r="A133" s="27">
        <v>5240</v>
      </c>
      <c r="B133" s="26" t="s">
        <v>192</v>
      </c>
      <c r="E133" s="135">
        <v>0</v>
      </c>
      <c r="F133" s="173">
        <f t="shared" si="7"/>
        <v>0</v>
      </c>
      <c r="G133" s="125"/>
    </row>
    <row r="134" spans="1:7" x14ac:dyDescent="0.2">
      <c r="A134" s="27">
        <v>5241</v>
      </c>
      <c r="B134" s="26" t="s">
        <v>249</v>
      </c>
      <c r="E134" s="136">
        <v>0</v>
      </c>
      <c r="F134" s="173">
        <f t="shared" si="7"/>
        <v>0</v>
      </c>
      <c r="G134" s="125"/>
    </row>
    <row r="135" spans="1:7" x14ac:dyDescent="0.2">
      <c r="A135" s="27">
        <v>5242</v>
      </c>
      <c r="B135" s="26" t="s">
        <v>250</v>
      </c>
      <c r="E135" s="136">
        <v>0</v>
      </c>
      <c r="F135" s="173">
        <f t="shared" si="7"/>
        <v>0</v>
      </c>
      <c r="G135" s="125"/>
    </row>
    <row r="136" spans="1:7" x14ac:dyDescent="0.2">
      <c r="A136" s="27">
        <v>5243</v>
      </c>
      <c r="B136" s="26" t="s">
        <v>251</v>
      </c>
      <c r="E136" s="136">
        <v>0</v>
      </c>
      <c r="F136" s="173">
        <f t="shared" si="7"/>
        <v>0</v>
      </c>
      <c r="G136" s="125"/>
    </row>
    <row r="137" spans="1:7" x14ac:dyDescent="0.2">
      <c r="A137" s="27">
        <v>5244</v>
      </c>
      <c r="B137" s="26" t="s">
        <v>252</v>
      </c>
      <c r="E137" s="136">
        <v>0</v>
      </c>
      <c r="F137" s="173">
        <f t="shared" si="7"/>
        <v>0</v>
      </c>
      <c r="G137" s="125"/>
    </row>
    <row r="138" spans="1:7" x14ac:dyDescent="0.2">
      <c r="A138" s="27">
        <v>5250</v>
      </c>
      <c r="B138" s="26" t="s">
        <v>193</v>
      </c>
      <c r="E138" s="135">
        <v>16139443.27</v>
      </c>
      <c r="F138" s="173">
        <f t="shared" si="7"/>
        <v>1.0653821242407317E-2</v>
      </c>
      <c r="G138" s="125"/>
    </row>
    <row r="139" spans="1:7" x14ac:dyDescent="0.2">
      <c r="A139" s="27">
        <v>5251</v>
      </c>
      <c r="B139" s="26" t="s">
        <v>253</v>
      </c>
      <c r="E139" s="136">
        <v>16139443.27</v>
      </c>
      <c r="F139" s="173">
        <f t="shared" si="7"/>
        <v>1.0653821242407317E-2</v>
      </c>
      <c r="G139" s="125"/>
    </row>
    <row r="140" spans="1:7" x14ac:dyDescent="0.2">
      <c r="A140" s="27">
        <v>5252</v>
      </c>
      <c r="B140" s="26" t="s">
        <v>254</v>
      </c>
      <c r="E140" s="136">
        <v>0</v>
      </c>
      <c r="F140" s="173">
        <f t="shared" si="7"/>
        <v>0</v>
      </c>
      <c r="G140" s="125"/>
    </row>
    <row r="141" spans="1:7" x14ac:dyDescent="0.2">
      <c r="A141" s="27">
        <v>5259</v>
      </c>
      <c r="B141" s="26" t="s">
        <v>255</v>
      </c>
      <c r="E141" s="136">
        <v>0</v>
      </c>
      <c r="F141" s="173">
        <f t="shared" si="7"/>
        <v>0</v>
      </c>
      <c r="G141" s="125"/>
    </row>
    <row r="142" spans="1:7" x14ac:dyDescent="0.2">
      <c r="A142" s="27">
        <v>5260</v>
      </c>
      <c r="B142" s="26" t="s">
        <v>256</v>
      </c>
      <c r="E142" s="135">
        <v>0</v>
      </c>
      <c r="F142" s="173">
        <f t="shared" si="7"/>
        <v>0</v>
      </c>
      <c r="G142" s="125"/>
    </row>
    <row r="143" spans="1:7" x14ac:dyDescent="0.2">
      <c r="A143" s="27">
        <v>5261</v>
      </c>
      <c r="B143" s="26" t="s">
        <v>257</v>
      </c>
      <c r="E143" s="136">
        <v>0</v>
      </c>
      <c r="F143" s="173">
        <f t="shared" si="7"/>
        <v>0</v>
      </c>
      <c r="G143" s="125"/>
    </row>
    <row r="144" spans="1:7" x14ac:dyDescent="0.2">
      <c r="A144" s="27">
        <v>5262</v>
      </c>
      <c r="B144" s="26" t="s">
        <v>258</v>
      </c>
      <c r="E144" s="136">
        <v>0</v>
      </c>
      <c r="F144" s="173">
        <f t="shared" si="7"/>
        <v>0</v>
      </c>
      <c r="G144" s="125"/>
    </row>
    <row r="145" spans="1:7" x14ac:dyDescent="0.2">
      <c r="A145" s="27">
        <v>5270</v>
      </c>
      <c r="B145" s="26" t="s">
        <v>259</v>
      </c>
      <c r="E145" s="135">
        <v>0</v>
      </c>
      <c r="F145" s="173">
        <f t="shared" si="7"/>
        <v>0</v>
      </c>
      <c r="G145" s="125"/>
    </row>
    <row r="146" spans="1:7" x14ac:dyDescent="0.2">
      <c r="A146" s="27">
        <v>5271</v>
      </c>
      <c r="B146" s="26" t="s">
        <v>260</v>
      </c>
      <c r="E146" s="136">
        <v>0</v>
      </c>
      <c r="F146" s="173">
        <f t="shared" si="7"/>
        <v>0</v>
      </c>
      <c r="G146" s="125"/>
    </row>
    <row r="147" spans="1:7" x14ac:dyDescent="0.2">
      <c r="A147" s="27">
        <v>5280</v>
      </c>
      <c r="B147" s="26" t="s">
        <v>261</v>
      </c>
      <c r="E147" s="135">
        <v>0</v>
      </c>
      <c r="F147" s="173">
        <f t="shared" si="7"/>
        <v>0</v>
      </c>
      <c r="G147" s="125"/>
    </row>
    <row r="148" spans="1:7" x14ac:dyDescent="0.2">
      <c r="A148" s="27">
        <v>5281</v>
      </c>
      <c r="B148" s="26" t="s">
        <v>262</v>
      </c>
      <c r="E148" s="136">
        <v>0</v>
      </c>
      <c r="F148" s="173">
        <f t="shared" si="7"/>
        <v>0</v>
      </c>
      <c r="G148" s="125"/>
    </row>
    <row r="149" spans="1:7" x14ac:dyDescent="0.2">
      <c r="A149" s="27">
        <v>5282</v>
      </c>
      <c r="B149" s="26" t="s">
        <v>263</v>
      </c>
      <c r="E149" s="136">
        <v>0</v>
      </c>
      <c r="F149" s="173">
        <f t="shared" si="7"/>
        <v>0</v>
      </c>
      <c r="G149" s="125"/>
    </row>
    <row r="150" spans="1:7" x14ac:dyDescent="0.2">
      <c r="A150" s="27">
        <v>5283</v>
      </c>
      <c r="B150" s="26" t="s">
        <v>264</v>
      </c>
      <c r="E150" s="136">
        <v>0</v>
      </c>
      <c r="F150" s="173">
        <f t="shared" si="7"/>
        <v>0</v>
      </c>
      <c r="G150" s="125"/>
    </row>
    <row r="151" spans="1:7" x14ac:dyDescent="0.2">
      <c r="A151" s="27">
        <v>5284</v>
      </c>
      <c r="B151" s="26" t="s">
        <v>265</v>
      </c>
      <c r="E151" s="136">
        <v>0</v>
      </c>
      <c r="F151" s="173">
        <f t="shared" si="7"/>
        <v>0</v>
      </c>
      <c r="G151" s="125"/>
    </row>
    <row r="152" spans="1:7" x14ac:dyDescent="0.2">
      <c r="A152" s="27">
        <v>5285</v>
      </c>
      <c r="B152" s="26" t="s">
        <v>266</v>
      </c>
      <c r="E152" s="136">
        <v>0</v>
      </c>
      <c r="F152" s="173">
        <f t="shared" si="7"/>
        <v>0</v>
      </c>
      <c r="G152" s="125"/>
    </row>
    <row r="153" spans="1:7" x14ac:dyDescent="0.2">
      <c r="A153" s="27">
        <v>5290</v>
      </c>
      <c r="B153" s="26" t="s">
        <v>267</v>
      </c>
      <c r="E153" s="135">
        <v>0</v>
      </c>
      <c r="F153" s="173">
        <f t="shared" si="7"/>
        <v>0</v>
      </c>
      <c r="G153" s="125"/>
    </row>
    <row r="154" spans="1:7" x14ac:dyDescent="0.2">
      <c r="A154" s="27">
        <v>5291</v>
      </c>
      <c r="B154" s="26" t="s">
        <v>268</v>
      </c>
      <c r="E154" s="136">
        <v>0</v>
      </c>
      <c r="F154" s="173">
        <f t="shared" si="7"/>
        <v>0</v>
      </c>
      <c r="G154" s="125"/>
    </row>
    <row r="155" spans="1:7" x14ac:dyDescent="0.2">
      <c r="A155" s="27">
        <v>5292</v>
      </c>
      <c r="B155" s="26" t="s">
        <v>269</v>
      </c>
      <c r="E155" s="136">
        <v>0</v>
      </c>
      <c r="F155" s="173">
        <f t="shared" si="7"/>
        <v>0</v>
      </c>
      <c r="G155" s="125"/>
    </row>
    <row r="156" spans="1:7" x14ac:dyDescent="0.2">
      <c r="A156" s="27">
        <v>5300</v>
      </c>
      <c r="B156" s="26" t="s">
        <v>270</v>
      </c>
      <c r="E156" s="135">
        <v>0</v>
      </c>
      <c r="F156" s="173">
        <f t="shared" si="7"/>
        <v>0</v>
      </c>
      <c r="G156" s="125"/>
    </row>
    <row r="157" spans="1:7" x14ac:dyDescent="0.2">
      <c r="A157" s="27">
        <v>5310</v>
      </c>
      <c r="B157" s="26" t="s">
        <v>186</v>
      </c>
      <c r="E157" s="135">
        <v>0</v>
      </c>
      <c r="F157" s="173">
        <f t="shared" si="7"/>
        <v>0</v>
      </c>
      <c r="G157" s="125"/>
    </row>
    <row r="158" spans="1:7" x14ac:dyDescent="0.2">
      <c r="A158" s="27">
        <v>5311</v>
      </c>
      <c r="B158" s="26" t="s">
        <v>271</v>
      </c>
      <c r="E158" s="136">
        <v>0</v>
      </c>
      <c r="F158" s="173">
        <f t="shared" si="7"/>
        <v>0</v>
      </c>
      <c r="G158" s="125"/>
    </row>
    <row r="159" spans="1:7" x14ac:dyDescent="0.2">
      <c r="A159" s="27">
        <v>5312</v>
      </c>
      <c r="B159" s="26" t="s">
        <v>272</v>
      </c>
      <c r="E159" s="136">
        <v>0</v>
      </c>
      <c r="F159" s="173">
        <f t="shared" ref="F159:F212" si="8">E159/E$94</f>
        <v>0</v>
      </c>
      <c r="G159" s="125"/>
    </row>
    <row r="160" spans="1:7" x14ac:dyDescent="0.2">
      <c r="A160" s="27">
        <v>5320</v>
      </c>
      <c r="B160" s="26" t="s">
        <v>187</v>
      </c>
      <c r="E160" s="135">
        <v>0</v>
      </c>
      <c r="F160" s="173">
        <f t="shared" si="8"/>
        <v>0</v>
      </c>
      <c r="G160" s="125"/>
    </row>
    <row r="161" spans="1:7" x14ac:dyDescent="0.2">
      <c r="A161" s="27">
        <v>5321</v>
      </c>
      <c r="B161" s="26" t="s">
        <v>273</v>
      </c>
      <c r="E161" s="136">
        <v>0</v>
      </c>
      <c r="F161" s="173">
        <f t="shared" si="8"/>
        <v>0</v>
      </c>
      <c r="G161" s="125"/>
    </row>
    <row r="162" spans="1:7" x14ac:dyDescent="0.2">
      <c r="A162" s="27">
        <v>5322</v>
      </c>
      <c r="B162" s="26" t="s">
        <v>274</v>
      </c>
      <c r="E162" s="136">
        <v>0</v>
      </c>
      <c r="F162" s="173">
        <f t="shared" si="8"/>
        <v>0</v>
      </c>
      <c r="G162" s="125"/>
    </row>
    <row r="163" spans="1:7" x14ac:dyDescent="0.2">
      <c r="A163" s="27">
        <v>5330</v>
      </c>
      <c r="B163" s="26" t="s">
        <v>188</v>
      </c>
      <c r="E163" s="135">
        <v>0</v>
      </c>
      <c r="F163" s="173">
        <f t="shared" si="8"/>
        <v>0</v>
      </c>
      <c r="G163" s="125"/>
    </row>
    <row r="164" spans="1:7" x14ac:dyDescent="0.2">
      <c r="A164" s="27">
        <v>5331</v>
      </c>
      <c r="B164" s="26" t="s">
        <v>275</v>
      </c>
      <c r="E164" s="136">
        <v>0</v>
      </c>
      <c r="F164" s="173">
        <f t="shared" si="8"/>
        <v>0</v>
      </c>
      <c r="G164" s="125"/>
    </row>
    <row r="165" spans="1:7" x14ac:dyDescent="0.2">
      <c r="A165" s="27">
        <v>5332</v>
      </c>
      <c r="B165" s="26" t="s">
        <v>276</v>
      </c>
      <c r="E165" s="136">
        <v>0</v>
      </c>
      <c r="F165" s="173">
        <f t="shared" si="8"/>
        <v>0</v>
      </c>
      <c r="G165" s="125"/>
    </row>
    <row r="166" spans="1:7" x14ac:dyDescent="0.2">
      <c r="A166" s="27">
        <v>5400</v>
      </c>
      <c r="B166" s="26" t="s">
        <v>277</v>
      </c>
      <c r="E166" s="135">
        <v>0</v>
      </c>
      <c r="F166" s="173">
        <f t="shared" si="8"/>
        <v>0</v>
      </c>
      <c r="G166" s="125"/>
    </row>
    <row r="167" spans="1:7" x14ac:dyDescent="0.2">
      <c r="A167" s="27">
        <v>5410</v>
      </c>
      <c r="B167" s="26" t="s">
        <v>278</v>
      </c>
      <c r="E167" s="135">
        <v>0</v>
      </c>
      <c r="F167" s="173">
        <f t="shared" si="8"/>
        <v>0</v>
      </c>
      <c r="G167" s="125"/>
    </row>
    <row r="168" spans="1:7" x14ac:dyDescent="0.2">
      <c r="A168" s="27">
        <v>5411</v>
      </c>
      <c r="B168" s="26" t="s">
        <v>279</v>
      </c>
      <c r="E168" s="136">
        <v>0</v>
      </c>
      <c r="F168" s="173">
        <f t="shared" si="8"/>
        <v>0</v>
      </c>
      <c r="G168" s="125"/>
    </row>
    <row r="169" spans="1:7" x14ac:dyDescent="0.2">
      <c r="A169" s="27">
        <v>5412</v>
      </c>
      <c r="B169" s="26" t="s">
        <v>280</v>
      </c>
      <c r="E169" s="136">
        <v>0</v>
      </c>
      <c r="F169" s="173">
        <f t="shared" si="8"/>
        <v>0</v>
      </c>
      <c r="G169" s="125"/>
    </row>
    <row r="170" spans="1:7" x14ac:dyDescent="0.2">
      <c r="A170" s="27">
        <v>5420</v>
      </c>
      <c r="B170" s="26" t="s">
        <v>281</v>
      </c>
      <c r="E170" s="135">
        <v>0</v>
      </c>
      <c r="F170" s="173">
        <f t="shared" si="8"/>
        <v>0</v>
      </c>
      <c r="G170" s="125"/>
    </row>
    <row r="171" spans="1:7" x14ac:dyDescent="0.2">
      <c r="A171" s="27">
        <v>5421</v>
      </c>
      <c r="B171" s="26" t="s">
        <v>282</v>
      </c>
      <c r="E171" s="136">
        <v>0</v>
      </c>
      <c r="F171" s="173">
        <f t="shared" si="8"/>
        <v>0</v>
      </c>
      <c r="G171" s="125"/>
    </row>
    <row r="172" spans="1:7" x14ac:dyDescent="0.2">
      <c r="A172" s="27">
        <v>5422</v>
      </c>
      <c r="B172" s="26" t="s">
        <v>283</v>
      </c>
      <c r="E172" s="136">
        <v>0</v>
      </c>
      <c r="F172" s="173">
        <f t="shared" si="8"/>
        <v>0</v>
      </c>
      <c r="G172" s="125"/>
    </row>
    <row r="173" spans="1:7" x14ac:dyDescent="0.2">
      <c r="A173" s="27">
        <v>5430</v>
      </c>
      <c r="B173" s="26" t="s">
        <v>284</v>
      </c>
      <c r="E173" s="135">
        <v>0</v>
      </c>
      <c r="F173" s="173">
        <f t="shared" si="8"/>
        <v>0</v>
      </c>
      <c r="G173" s="125"/>
    </row>
    <row r="174" spans="1:7" x14ac:dyDescent="0.2">
      <c r="A174" s="27">
        <v>5431</v>
      </c>
      <c r="B174" s="26" t="s">
        <v>285</v>
      </c>
      <c r="E174" s="136">
        <v>0</v>
      </c>
      <c r="F174" s="173">
        <f t="shared" si="8"/>
        <v>0</v>
      </c>
      <c r="G174" s="125"/>
    </row>
    <row r="175" spans="1:7" x14ac:dyDescent="0.2">
      <c r="A175" s="27">
        <v>5432</v>
      </c>
      <c r="B175" s="26" t="s">
        <v>286</v>
      </c>
      <c r="E175" s="136">
        <v>0</v>
      </c>
      <c r="F175" s="173">
        <f t="shared" si="8"/>
        <v>0</v>
      </c>
      <c r="G175" s="125"/>
    </row>
    <row r="176" spans="1:7" x14ac:dyDescent="0.2">
      <c r="A176" s="27">
        <v>5440</v>
      </c>
      <c r="B176" s="26" t="s">
        <v>287</v>
      </c>
      <c r="E176" s="135">
        <v>0</v>
      </c>
      <c r="F176" s="173">
        <f t="shared" si="8"/>
        <v>0</v>
      </c>
      <c r="G176" s="125"/>
    </row>
    <row r="177" spans="1:7" x14ac:dyDescent="0.2">
      <c r="A177" s="27">
        <v>5441</v>
      </c>
      <c r="B177" s="26" t="s">
        <v>287</v>
      </c>
      <c r="E177" s="136">
        <v>0</v>
      </c>
      <c r="F177" s="173">
        <f t="shared" si="8"/>
        <v>0</v>
      </c>
      <c r="G177" s="125"/>
    </row>
    <row r="178" spans="1:7" x14ac:dyDescent="0.2">
      <c r="A178" s="27">
        <v>5450</v>
      </c>
      <c r="B178" s="26" t="s">
        <v>288</v>
      </c>
      <c r="E178" s="135">
        <v>0</v>
      </c>
      <c r="F178" s="173">
        <f t="shared" si="8"/>
        <v>0</v>
      </c>
      <c r="G178" s="125"/>
    </row>
    <row r="179" spans="1:7" x14ac:dyDescent="0.2">
      <c r="A179" s="27">
        <v>5451</v>
      </c>
      <c r="B179" s="26" t="s">
        <v>289</v>
      </c>
      <c r="E179" s="136">
        <v>0</v>
      </c>
      <c r="F179" s="173">
        <f t="shared" si="8"/>
        <v>0</v>
      </c>
      <c r="G179" s="125"/>
    </row>
    <row r="180" spans="1:7" x14ac:dyDescent="0.2">
      <c r="A180" s="27">
        <v>5452</v>
      </c>
      <c r="B180" s="26" t="s">
        <v>290</v>
      </c>
      <c r="E180" s="136">
        <v>0</v>
      </c>
      <c r="F180" s="173">
        <f t="shared" si="8"/>
        <v>0</v>
      </c>
      <c r="G180" s="125"/>
    </row>
    <row r="181" spans="1:7" x14ac:dyDescent="0.2">
      <c r="A181" s="27">
        <v>5500</v>
      </c>
      <c r="B181" s="26" t="s">
        <v>291</v>
      </c>
      <c r="E181" s="135">
        <v>123454184.97</v>
      </c>
      <c r="F181" s="173">
        <f t="shared" si="8"/>
        <v>8.1493444122838571E-2</v>
      </c>
      <c r="G181" s="125"/>
    </row>
    <row r="182" spans="1:7" x14ac:dyDescent="0.2">
      <c r="A182" s="27">
        <v>5510</v>
      </c>
      <c r="B182" s="26" t="s">
        <v>292</v>
      </c>
      <c r="E182" s="135">
        <v>123443766.34999999</v>
      </c>
      <c r="F182" s="173">
        <f t="shared" si="8"/>
        <v>8.1486566678975386E-2</v>
      </c>
      <c r="G182" s="125"/>
    </row>
    <row r="183" spans="1:7" x14ac:dyDescent="0.2">
      <c r="A183" s="27">
        <v>5511</v>
      </c>
      <c r="B183" s="26" t="s">
        <v>293</v>
      </c>
      <c r="E183" s="136">
        <v>0</v>
      </c>
      <c r="F183" s="173">
        <f t="shared" si="8"/>
        <v>0</v>
      </c>
      <c r="G183" s="125"/>
    </row>
    <row r="184" spans="1:7" x14ac:dyDescent="0.2">
      <c r="A184" s="27">
        <v>5512</v>
      </c>
      <c r="B184" s="26" t="s">
        <v>294</v>
      </c>
      <c r="E184" s="136">
        <v>0</v>
      </c>
      <c r="F184" s="173">
        <f t="shared" si="8"/>
        <v>0</v>
      </c>
      <c r="G184" s="125"/>
    </row>
    <row r="185" spans="1:7" x14ac:dyDescent="0.2">
      <c r="A185" s="27">
        <v>5513</v>
      </c>
      <c r="B185" s="26" t="s">
        <v>295</v>
      </c>
      <c r="E185" s="136">
        <v>71815420.959999993</v>
      </c>
      <c r="F185" s="173">
        <f t="shared" si="8"/>
        <v>4.7406136912929067E-2</v>
      </c>
      <c r="G185" s="125"/>
    </row>
    <row r="186" spans="1:7" x14ac:dyDescent="0.2">
      <c r="A186" s="27">
        <v>5514</v>
      </c>
      <c r="B186" s="26" t="s">
        <v>296</v>
      </c>
      <c r="E186" s="136">
        <v>0</v>
      </c>
      <c r="F186" s="173">
        <f t="shared" si="8"/>
        <v>0</v>
      </c>
      <c r="G186" s="125"/>
    </row>
    <row r="187" spans="1:7" x14ac:dyDescent="0.2">
      <c r="A187" s="27">
        <v>5515</v>
      </c>
      <c r="B187" s="26" t="s">
        <v>297</v>
      </c>
      <c r="E187" s="136">
        <v>48844240.100000001</v>
      </c>
      <c r="F187" s="173">
        <f t="shared" si="8"/>
        <v>3.2242611720932263E-2</v>
      </c>
      <c r="G187" s="125"/>
    </row>
    <row r="188" spans="1:7" x14ac:dyDescent="0.2">
      <c r="A188" s="27">
        <v>5516</v>
      </c>
      <c r="B188" s="26" t="s">
        <v>298</v>
      </c>
      <c r="E188" s="136">
        <v>0</v>
      </c>
      <c r="F188" s="173">
        <f t="shared" si="8"/>
        <v>0</v>
      </c>
      <c r="G188" s="125"/>
    </row>
    <row r="189" spans="1:7" x14ac:dyDescent="0.2">
      <c r="A189" s="27">
        <v>5517</v>
      </c>
      <c r="B189" s="26" t="s">
        <v>299</v>
      </c>
      <c r="E189" s="136">
        <v>2710503.43</v>
      </c>
      <c r="F189" s="173">
        <f t="shared" si="8"/>
        <v>1.7892326604492532E-3</v>
      </c>
      <c r="G189" s="125"/>
    </row>
    <row r="190" spans="1:7" x14ac:dyDescent="0.2">
      <c r="A190" s="27">
        <v>5518</v>
      </c>
      <c r="B190" s="26" t="s">
        <v>20</v>
      </c>
      <c r="E190" s="136">
        <v>73601.86</v>
      </c>
      <c r="F190" s="173">
        <f t="shared" si="8"/>
        <v>4.8585384664801351E-5</v>
      </c>
      <c r="G190" s="125"/>
    </row>
    <row r="191" spans="1:7" x14ac:dyDescent="0.2">
      <c r="A191" s="27">
        <v>5520</v>
      </c>
      <c r="B191" s="26" t="s">
        <v>19</v>
      </c>
      <c r="E191" s="135">
        <v>0</v>
      </c>
      <c r="F191" s="173">
        <f t="shared" si="8"/>
        <v>0</v>
      </c>
      <c r="G191" s="125"/>
    </row>
    <row r="192" spans="1:7" x14ac:dyDescent="0.2">
      <c r="A192" s="27">
        <v>5521</v>
      </c>
      <c r="B192" s="26" t="s">
        <v>300</v>
      </c>
      <c r="E192" s="136">
        <v>0</v>
      </c>
      <c r="F192" s="173">
        <f t="shared" si="8"/>
        <v>0</v>
      </c>
      <c r="G192" s="125"/>
    </row>
    <row r="193" spans="1:7" x14ac:dyDescent="0.2">
      <c r="A193" s="27">
        <v>5522</v>
      </c>
      <c r="B193" s="26" t="s">
        <v>301</v>
      </c>
      <c r="E193" s="136">
        <v>0</v>
      </c>
      <c r="F193" s="173">
        <f t="shared" si="8"/>
        <v>0</v>
      </c>
      <c r="G193" s="125"/>
    </row>
    <row r="194" spans="1:7" x14ac:dyDescent="0.2">
      <c r="A194" s="27">
        <v>5530</v>
      </c>
      <c r="B194" s="26" t="s">
        <v>302</v>
      </c>
      <c r="E194" s="135">
        <v>0</v>
      </c>
      <c r="F194" s="173">
        <f t="shared" si="8"/>
        <v>0</v>
      </c>
      <c r="G194" s="125"/>
    </row>
    <row r="195" spans="1:7" x14ac:dyDescent="0.2">
      <c r="A195" s="27">
        <v>5531</v>
      </c>
      <c r="B195" s="26" t="s">
        <v>303</v>
      </c>
      <c r="E195" s="136">
        <v>0</v>
      </c>
      <c r="F195" s="173">
        <f t="shared" si="8"/>
        <v>0</v>
      </c>
      <c r="G195" s="125"/>
    </row>
    <row r="196" spans="1:7" x14ac:dyDescent="0.2">
      <c r="A196" s="27">
        <v>5532</v>
      </c>
      <c r="B196" s="26" t="s">
        <v>304</v>
      </c>
      <c r="E196" s="136">
        <v>0</v>
      </c>
      <c r="F196" s="173">
        <f t="shared" si="8"/>
        <v>0</v>
      </c>
      <c r="G196" s="125"/>
    </row>
    <row r="197" spans="1:7" x14ac:dyDescent="0.2">
      <c r="A197" s="27">
        <v>5533</v>
      </c>
      <c r="B197" s="26" t="s">
        <v>305</v>
      </c>
      <c r="E197" s="136">
        <v>0</v>
      </c>
      <c r="F197" s="173">
        <f t="shared" si="8"/>
        <v>0</v>
      </c>
      <c r="G197" s="125"/>
    </row>
    <row r="198" spans="1:7" x14ac:dyDescent="0.2">
      <c r="A198" s="27">
        <v>5534</v>
      </c>
      <c r="B198" s="26" t="s">
        <v>306</v>
      </c>
      <c r="E198" s="136">
        <v>0</v>
      </c>
      <c r="F198" s="173">
        <f t="shared" si="8"/>
        <v>0</v>
      </c>
      <c r="G198" s="125"/>
    </row>
    <row r="199" spans="1:7" x14ac:dyDescent="0.2">
      <c r="A199" s="27">
        <v>5535</v>
      </c>
      <c r="B199" s="26" t="s">
        <v>307</v>
      </c>
      <c r="E199" s="136">
        <v>0</v>
      </c>
      <c r="F199" s="173">
        <f t="shared" si="8"/>
        <v>0</v>
      </c>
      <c r="G199" s="125"/>
    </row>
    <row r="200" spans="1:7" x14ac:dyDescent="0.2">
      <c r="A200" s="27">
        <v>5590</v>
      </c>
      <c r="B200" s="63" t="s">
        <v>308</v>
      </c>
      <c r="E200" s="135">
        <v>10418.620000000001</v>
      </c>
      <c r="F200" s="173">
        <f t="shared" si="8"/>
        <v>6.8774438631903147E-6</v>
      </c>
      <c r="G200" s="125"/>
    </row>
    <row r="201" spans="1:7" x14ac:dyDescent="0.2">
      <c r="A201" s="27">
        <v>5591</v>
      </c>
      <c r="B201" s="26" t="s">
        <v>309</v>
      </c>
      <c r="E201" s="136">
        <v>0</v>
      </c>
      <c r="F201" s="173">
        <f t="shared" si="8"/>
        <v>0</v>
      </c>
      <c r="G201" s="125"/>
    </row>
    <row r="202" spans="1:7" x14ac:dyDescent="0.2">
      <c r="A202" s="27">
        <v>5592</v>
      </c>
      <c r="B202" s="26" t="s">
        <v>310</v>
      </c>
      <c r="E202" s="136">
        <v>0</v>
      </c>
      <c r="F202" s="173">
        <f t="shared" si="8"/>
        <v>0</v>
      </c>
      <c r="G202" s="125"/>
    </row>
    <row r="203" spans="1:7" x14ac:dyDescent="0.2">
      <c r="A203" s="27">
        <v>5593</v>
      </c>
      <c r="B203" s="26" t="s">
        <v>311</v>
      </c>
      <c r="E203" s="136">
        <v>0</v>
      </c>
      <c r="F203" s="173">
        <f t="shared" si="8"/>
        <v>0</v>
      </c>
      <c r="G203" s="125"/>
    </row>
    <row r="204" spans="1:7" x14ac:dyDescent="0.2">
      <c r="A204" s="27">
        <v>5594</v>
      </c>
      <c r="B204" s="26" t="s">
        <v>390</v>
      </c>
      <c r="E204" s="136">
        <v>10418.42</v>
      </c>
      <c r="F204" s="173">
        <f t="shared" si="8"/>
        <v>6.8773118410249378E-6</v>
      </c>
      <c r="G204" s="125"/>
    </row>
    <row r="205" spans="1:7" x14ac:dyDescent="0.2">
      <c r="A205" s="27">
        <v>5595</v>
      </c>
      <c r="B205" s="26" t="s">
        <v>313</v>
      </c>
      <c r="E205" s="136">
        <v>0</v>
      </c>
      <c r="F205" s="173">
        <f t="shared" si="8"/>
        <v>0</v>
      </c>
      <c r="G205" s="125"/>
    </row>
    <row r="206" spans="1:7" x14ac:dyDescent="0.2">
      <c r="A206" s="27">
        <v>5596</v>
      </c>
      <c r="B206" s="26" t="s">
        <v>208</v>
      </c>
      <c r="E206" s="136">
        <v>0</v>
      </c>
      <c r="F206" s="173">
        <f t="shared" si="8"/>
        <v>0</v>
      </c>
      <c r="G206" s="125"/>
    </row>
    <row r="207" spans="1:7" x14ac:dyDescent="0.2">
      <c r="A207" s="27">
        <v>5597</v>
      </c>
      <c r="B207" s="26" t="s">
        <v>314</v>
      </c>
      <c r="E207" s="136">
        <v>0</v>
      </c>
      <c r="F207" s="173">
        <f t="shared" si="8"/>
        <v>0</v>
      </c>
      <c r="G207" s="125"/>
    </row>
    <row r="208" spans="1:7" x14ac:dyDescent="0.2">
      <c r="A208" s="27">
        <v>5598</v>
      </c>
      <c r="B208" s="26" t="s">
        <v>391</v>
      </c>
      <c r="E208" s="136">
        <v>0</v>
      </c>
      <c r="F208" s="173">
        <f t="shared" si="8"/>
        <v>0</v>
      </c>
      <c r="G208" s="125"/>
    </row>
    <row r="209" spans="1:7" x14ac:dyDescent="0.2">
      <c r="A209" s="27">
        <v>5599</v>
      </c>
      <c r="B209" s="26" t="s">
        <v>315</v>
      </c>
      <c r="E209" s="136">
        <v>0.2</v>
      </c>
      <c r="F209" s="173">
        <f t="shared" si="8"/>
        <v>1.3202216537680259E-10</v>
      </c>
      <c r="G209" s="125"/>
    </row>
    <row r="210" spans="1:7" x14ac:dyDescent="0.2">
      <c r="A210" s="27">
        <v>5600</v>
      </c>
      <c r="B210" s="26" t="s">
        <v>18</v>
      </c>
      <c r="E210" s="135">
        <v>6501510.3099999996</v>
      </c>
      <c r="F210" s="173">
        <f t="shared" si="8"/>
        <v>4.2917173467290348E-3</v>
      </c>
      <c r="G210" s="125"/>
    </row>
    <row r="211" spans="1:7" x14ac:dyDescent="0.2">
      <c r="A211" s="27">
        <v>5610</v>
      </c>
      <c r="B211" s="26" t="s">
        <v>316</v>
      </c>
      <c r="E211" s="135">
        <v>6501510.3099999996</v>
      </c>
      <c r="F211" s="173">
        <f t="shared" si="8"/>
        <v>4.2917173467290348E-3</v>
      </c>
      <c r="G211" s="125"/>
    </row>
    <row r="212" spans="1:7" x14ac:dyDescent="0.2">
      <c r="A212" s="27">
        <v>5611</v>
      </c>
      <c r="B212" s="26" t="s">
        <v>317</v>
      </c>
      <c r="E212" s="136">
        <v>6501510.3099999996</v>
      </c>
      <c r="F212" s="173">
        <f t="shared" si="8"/>
        <v>4.2917173467290348E-3</v>
      </c>
      <c r="G212" s="125"/>
    </row>
    <row r="214" spans="1:7" x14ac:dyDescent="0.2">
      <c r="A214" s="190" t="s">
        <v>510</v>
      </c>
      <c r="B214" s="190"/>
      <c r="C214" s="190"/>
      <c r="D214" s="190"/>
      <c r="E214" s="190"/>
      <c r="F214" s="190"/>
      <c r="G214" s="190"/>
    </row>
  </sheetData>
  <sheetProtection formatCells="0" formatColumns="0" formatRows="0" insertColumns="0" insertRows="0" insertHyperlinks="0" deleteColumns="0" deleteRows="0" sort="0" autoFilter="0" pivotTables="0"/>
  <mergeCells count="17">
    <mergeCell ref="B55:D55"/>
    <mergeCell ref="B56:D56"/>
    <mergeCell ref="B57:D57"/>
    <mergeCell ref="A1:E1"/>
    <mergeCell ref="A2:E2"/>
    <mergeCell ref="A3:E3"/>
    <mergeCell ref="B50:D50"/>
    <mergeCell ref="B51:D51"/>
    <mergeCell ref="B52:D52"/>
    <mergeCell ref="B53:D53"/>
    <mergeCell ref="B54:D54"/>
    <mergeCell ref="B18:D18"/>
    <mergeCell ref="B28:D28"/>
    <mergeCell ref="B33:D33"/>
    <mergeCell ref="B37:D37"/>
    <mergeCell ref="B44:D44"/>
    <mergeCell ref="A214:G214"/>
  </mergeCells>
  <printOptions horizontalCentered="1"/>
  <pageMargins left="0.70866141732283472" right="0.70866141732283472" top="0.35433070866141736" bottom="0.15748031496062992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9"/>
  <sheetViews>
    <sheetView workbookViewId="0">
      <selection sqref="A1:D1"/>
    </sheetView>
  </sheetViews>
  <sheetFormatPr baseColWidth="10" defaultColWidth="9.140625" defaultRowHeight="11.25" x14ac:dyDescent="0.2"/>
  <cols>
    <col min="1" max="1" width="10" style="7" customWidth="1"/>
    <col min="2" max="2" width="21.5703125" style="7" customWidth="1"/>
    <col min="3" max="3" width="27.5703125" style="7" customWidth="1"/>
    <col min="4" max="4" width="25.7109375" style="7" customWidth="1"/>
    <col min="5" max="5" width="27.42578125" style="7" bestFit="1" customWidth="1"/>
    <col min="6" max="6" width="26.28515625" style="7" customWidth="1"/>
    <col min="7" max="16384" width="9.140625" style="7"/>
  </cols>
  <sheetData>
    <row r="1" spans="1:6" ht="12.2" customHeight="1" x14ac:dyDescent="0.2">
      <c r="A1" s="195" t="str">
        <f>ESF!A1</f>
        <v>Poder Judicial del Estado de Guanajuato</v>
      </c>
      <c r="B1" s="195"/>
      <c r="C1" s="195"/>
      <c r="D1" s="195"/>
      <c r="E1" s="104" t="s">
        <v>49</v>
      </c>
      <c r="F1" s="105">
        <f>ESF!H1</f>
        <v>2024</v>
      </c>
    </row>
    <row r="2" spans="1:6" ht="12.2" customHeight="1" x14ac:dyDescent="0.2">
      <c r="A2" s="195" t="s">
        <v>318</v>
      </c>
      <c r="B2" s="195"/>
      <c r="C2" s="195"/>
      <c r="D2" s="195"/>
      <c r="E2" s="104" t="s">
        <v>50</v>
      </c>
      <c r="F2" s="105" t="str">
        <f>ESF!H2</f>
        <v>Trimestral</v>
      </c>
    </row>
    <row r="3" spans="1:6" ht="12.2" customHeight="1" x14ac:dyDescent="0.2">
      <c r="A3" s="195" t="str">
        <f>ESF!A3</f>
        <v>Correspondiente del 1 de Enero al 30 de Septiembre de 2024</v>
      </c>
      <c r="B3" s="195"/>
      <c r="C3" s="195"/>
      <c r="D3" s="195"/>
      <c r="E3" s="104" t="s">
        <v>51</v>
      </c>
      <c r="F3" s="105">
        <f>ESF!H3</f>
        <v>3</v>
      </c>
    </row>
    <row r="4" spans="1:6" x14ac:dyDescent="0.2">
      <c r="A4" s="109" t="s">
        <v>52</v>
      </c>
      <c r="B4" s="107"/>
      <c r="C4" s="107"/>
      <c r="D4" s="107"/>
      <c r="E4" s="107"/>
      <c r="F4" s="107"/>
    </row>
    <row r="5" spans="1:6" s="183" customFormat="1" x14ac:dyDescent="0.2">
      <c r="A5" s="181"/>
      <c r="B5" s="182"/>
      <c r="C5" s="182"/>
      <c r="D5" s="182"/>
      <c r="E5" s="182"/>
      <c r="F5" s="182"/>
    </row>
    <row r="6" spans="1:6" x14ac:dyDescent="0.2">
      <c r="A6" s="107" t="s">
        <v>46</v>
      </c>
      <c r="B6" s="107"/>
      <c r="C6" s="107"/>
      <c r="D6" s="107"/>
      <c r="E6" s="107"/>
      <c r="F6" s="107"/>
    </row>
    <row r="7" spans="1:6" x14ac:dyDescent="0.2">
      <c r="A7" s="108" t="s">
        <v>25</v>
      </c>
      <c r="B7" s="107" t="s">
        <v>22</v>
      </c>
      <c r="C7" s="107"/>
      <c r="D7" s="108" t="s">
        <v>23</v>
      </c>
      <c r="E7" s="108" t="s">
        <v>24</v>
      </c>
      <c r="F7" s="108" t="s">
        <v>26</v>
      </c>
    </row>
    <row r="8" spans="1:6" x14ac:dyDescent="0.2">
      <c r="A8" s="8">
        <v>3110</v>
      </c>
      <c r="B8" s="7" t="s">
        <v>187</v>
      </c>
      <c r="D8" s="116">
        <v>1167325163.78</v>
      </c>
      <c r="E8" s="8" t="s">
        <v>359</v>
      </c>
      <c r="F8" s="8" t="s">
        <v>360</v>
      </c>
    </row>
    <row r="9" spans="1:6" x14ac:dyDescent="0.2">
      <c r="A9" s="8">
        <v>3120</v>
      </c>
      <c r="B9" s="7" t="s">
        <v>319</v>
      </c>
      <c r="D9" s="116">
        <v>48682567.210000001</v>
      </c>
      <c r="E9" s="8" t="s">
        <v>359</v>
      </c>
      <c r="F9" s="8" t="s">
        <v>482</v>
      </c>
    </row>
    <row r="10" spans="1:6" x14ac:dyDescent="0.2">
      <c r="A10" s="8">
        <v>3130</v>
      </c>
      <c r="B10" s="7" t="s">
        <v>320</v>
      </c>
      <c r="D10" s="116">
        <v>0</v>
      </c>
      <c r="E10" s="8" t="s">
        <v>349</v>
      </c>
      <c r="F10" s="8" t="s">
        <v>349</v>
      </c>
    </row>
    <row r="12" spans="1:6" x14ac:dyDescent="0.2">
      <c r="A12" s="107" t="s">
        <v>47</v>
      </c>
      <c r="B12" s="107"/>
      <c r="C12" s="107"/>
      <c r="D12" s="107"/>
      <c r="E12" s="107"/>
      <c r="F12" s="107"/>
    </row>
    <row r="13" spans="1:6" x14ac:dyDescent="0.2">
      <c r="A13" s="108" t="s">
        <v>25</v>
      </c>
      <c r="B13" s="107" t="s">
        <v>22</v>
      </c>
      <c r="C13" s="107"/>
      <c r="D13" s="108" t="s">
        <v>23</v>
      </c>
      <c r="E13" s="108" t="s">
        <v>321</v>
      </c>
      <c r="F13" s="107"/>
    </row>
    <row r="14" spans="1:6" x14ac:dyDescent="0.2">
      <c r="A14" s="8">
        <v>3210</v>
      </c>
      <c r="B14" s="7" t="s">
        <v>322</v>
      </c>
      <c r="D14" s="116">
        <v>395371825.72000003</v>
      </c>
      <c r="E14" s="8" t="s">
        <v>361</v>
      </c>
    </row>
    <row r="15" spans="1:6" x14ac:dyDescent="0.2">
      <c r="A15" s="8">
        <v>3220</v>
      </c>
      <c r="B15" s="7" t="s">
        <v>323</v>
      </c>
      <c r="D15" s="116">
        <v>1130612578.9000001</v>
      </c>
      <c r="E15" s="8" t="s">
        <v>361</v>
      </c>
    </row>
    <row r="16" spans="1:6" x14ac:dyDescent="0.2">
      <c r="A16" s="8">
        <v>3230</v>
      </c>
      <c r="B16" s="7" t="s">
        <v>324</v>
      </c>
      <c r="D16" s="116">
        <v>-184082.51</v>
      </c>
      <c r="E16" s="8" t="s">
        <v>361</v>
      </c>
    </row>
    <row r="17" spans="1:6" x14ac:dyDescent="0.2">
      <c r="A17" s="8">
        <v>3231</v>
      </c>
      <c r="B17" s="7" t="s">
        <v>325</v>
      </c>
      <c r="D17" s="116">
        <v>-184082.51</v>
      </c>
      <c r="E17" s="8" t="s">
        <v>361</v>
      </c>
    </row>
    <row r="18" spans="1:6" x14ac:dyDescent="0.2">
      <c r="A18" s="8">
        <v>3232</v>
      </c>
      <c r="B18" s="7" t="s">
        <v>326</v>
      </c>
      <c r="D18" s="116">
        <v>0</v>
      </c>
      <c r="E18" s="8" t="s">
        <v>349</v>
      </c>
    </row>
    <row r="19" spans="1:6" x14ac:dyDescent="0.2">
      <c r="A19" s="8">
        <v>3233</v>
      </c>
      <c r="B19" s="7" t="s">
        <v>327</v>
      </c>
      <c r="D19" s="116">
        <v>0</v>
      </c>
      <c r="E19" s="8" t="s">
        <v>349</v>
      </c>
    </row>
    <row r="20" spans="1:6" x14ac:dyDescent="0.2">
      <c r="A20" s="8">
        <v>3239</v>
      </c>
      <c r="B20" s="7" t="s">
        <v>328</v>
      </c>
      <c r="D20" s="116">
        <v>0</v>
      </c>
      <c r="E20" s="8" t="s">
        <v>349</v>
      </c>
    </row>
    <row r="21" spans="1:6" x14ac:dyDescent="0.2">
      <c r="A21" s="8">
        <v>3240</v>
      </c>
      <c r="B21" s="7" t="s">
        <v>329</v>
      </c>
      <c r="D21" s="116">
        <v>0</v>
      </c>
      <c r="E21" s="8" t="s">
        <v>349</v>
      </c>
    </row>
    <row r="22" spans="1:6" x14ac:dyDescent="0.2">
      <c r="A22" s="8">
        <v>3241</v>
      </c>
      <c r="B22" s="7" t="s">
        <v>330</v>
      </c>
      <c r="D22" s="116">
        <v>0</v>
      </c>
      <c r="E22" s="8" t="s">
        <v>349</v>
      </c>
    </row>
    <row r="23" spans="1:6" x14ac:dyDescent="0.2">
      <c r="A23" s="8">
        <v>3242</v>
      </c>
      <c r="B23" s="7" t="s">
        <v>331</v>
      </c>
      <c r="D23" s="116">
        <v>0</v>
      </c>
      <c r="E23" s="8" t="s">
        <v>349</v>
      </c>
    </row>
    <row r="24" spans="1:6" x14ac:dyDescent="0.2">
      <c r="A24" s="8">
        <v>3243</v>
      </c>
      <c r="B24" s="7" t="s">
        <v>332</v>
      </c>
      <c r="D24" s="116">
        <v>0</v>
      </c>
      <c r="E24" s="8" t="s">
        <v>349</v>
      </c>
    </row>
    <row r="25" spans="1:6" x14ac:dyDescent="0.2">
      <c r="A25" s="8">
        <v>3250</v>
      </c>
      <c r="B25" s="7" t="s">
        <v>333</v>
      </c>
      <c r="D25" s="116">
        <v>-408125941.91000003</v>
      </c>
      <c r="E25" s="8" t="s">
        <v>480</v>
      </c>
    </row>
    <row r="26" spans="1:6" x14ac:dyDescent="0.2">
      <c r="A26" s="8">
        <v>3251</v>
      </c>
      <c r="B26" s="7" t="s">
        <v>334</v>
      </c>
      <c r="D26" s="116">
        <v>-408125941.91000003</v>
      </c>
      <c r="E26" s="8" t="s">
        <v>480</v>
      </c>
    </row>
    <row r="27" spans="1:6" x14ac:dyDescent="0.2">
      <c r="A27" s="8">
        <v>3252</v>
      </c>
      <c r="B27" s="7" t="s">
        <v>335</v>
      </c>
      <c r="D27" s="116">
        <v>0</v>
      </c>
      <c r="E27" s="8" t="s">
        <v>349</v>
      </c>
    </row>
    <row r="29" spans="1:6" x14ac:dyDescent="0.2">
      <c r="A29" s="190" t="s">
        <v>510</v>
      </c>
      <c r="B29" s="190"/>
      <c r="C29" s="190"/>
      <c r="D29" s="190"/>
      <c r="E29" s="190"/>
      <c r="F29" s="190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42"/>
  <sheetViews>
    <sheetView workbookViewId="0">
      <selection sqref="A1:D1"/>
    </sheetView>
  </sheetViews>
  <sheetFormatPr baseColWidth="10" defaultColWidth="9.140625" defaultRowHeight="11.25" x14ac:dyDescent="0.2"/>
  <cols>
    <col min="1" max="1" width="10" style="7" customWidth="1"/>
    <col min="2" max="2" width="22" style="7" customWidth="1"/>
    <col min="3" max="3" width="26" style="7" customWidth="1"/>
    <col min="4" max="4" width="23.5703125" style="7" customWidth="1"/>
    <col min="5" max="5" width="25" style="7" customWidth="1"/>
    <col min="6" max="6" width="22.28515625" style="7" customWidth="1"/>
    <col min="7" max="7" width="7.42578125" style="7" customWidth="1"/>
    <col min="8" max="16384" width="9.140625" style="7"/>
  </cols>
  <sheetData>
    <row r="1" spans="1:7" s="10" customFormat="1" ht="12.2" customHeight="1" x14ac:dyDescent="0.25">
      <c r="A1" s="196" t="str">
        <f>ESF!A1</f>
        <v>Poder Judicial del Estado de Guanajuato</v>
      </c>
      <c r="B1" s="196"/>
      <c r="C1" s="196"/>
      <c r="D1" s="196"/>
      <c r="E1" s="104" t="s">
        <v>49</v>
      </c>
      <c r="F1" s="105">
        <f>ESF!H1</f>
        <v>2024</v>
      </c>
    </row>
    <row r="2" spans="1:7" s="10" customFormat="1" ht="12.2" customHeight="1" x14ac:dyDescent="0.25">
      <c r="A2" s="196" t="s">
        <v>336</v>
      </c>
      <c r="B2" s="196"/>
      <c r="C2" s="196"/>
      <c r="D2" s="196"/>
      <c r="E2" s="104" t="s">
        <v>50</v>
      </c>
      <c r="F2" s="105" t="str">
        <f>ESF!H2</f>
        <v>Trimestral</v>
      </c>
    </row>
    <row r="3" spans="1:7" s="10" customFormat="1" ht="12.2" customHeight="1" x14ac:dyDescent="0.25">
      <c r="A3" s="196" t="str">
        <f>ESF!A3</f>
        <v>Correspondiente del 1 de Enero al 30 de Septiembre de 2024</v>
      </c>
      <c r="B3" s="196"/>
      <c r="C3" s="196"/>
      <c r="D3" s="196"/>
      <c r="E3" s="104" t="s">
        <v>51</v>
      </c>
      <c r="F3" s="105">
        <f>ESF!H3</f>
        <v>3</v>
      </c>
    </row>
    <row r="4" spans="1:7" x14ac:dyDescent="0.2">
      <c r="A4" s="109" t="s">
        <v>52</v>
      </c>
      <c r="B4" s="106"/>
      <c r="C4" s="106"/>
      <c r="D4" s="106"/>
      <c r="E4" s="106"/>
      <c r="F4" s="106"/>
    </row>
    <row r="6" spans="1:7" x14ac:dyDescent="0.2">
      <c r="A6" s="107" t="s">
        <v>552</v>
      </c>
      <c r="B6" s="107"/>
      <c r="C6" s="107"/>
      <c r="D6" s="107"/>
      <c r="E6" s="107"/>
      <c r="F6" s="107"/>
      <c r="G6" s="62"/>
    </row>
    <row r="7" spans="1:7" x14ac:dyDescent="0.2">
      <c r="A7" s="108" t="s">
        <v>25</v>
      </c>
      <c r="B7" s="107" t="s">
        <v>22</v>
      </c>
      <c r="C7" s="107"/>
      <c r="D7" s="107"/>
      <c r="E7" s="108">
        <v>2024</v>
      </c>
      <c r="F7" s="108">
        <v>2023</v>
      </c>
      <c r="G7" s="61"/>
    </row>
    <row r="8" spans="1:7" x14ac:dyDescent="0.2">
      <c r="A8" s="8">
        <v>1111</v>
      </c>
      <c r="B8" s="7" t="s">
        <v>337</v>
      </c>
      <c r="E8" s="116">
        <v>0</v>
      </c>
      <c r="F8" s="116">
        <v>0</v>
      </c>
    </row>
    <row r="9" spans="1:7" x14ac:dyDescent="0.2">
      <c r="A9" s="8">
        <v>1112</v>
      </c>
      <c r="B9" s="7" t="s">
        <v>338</v>
      </c>
      <c r="E9" s="116">
        <v>594029.43999999994</v>
      </c>
      <c r="F9" s="116">
        <v>991677.86</v>
      </c>
    </row>
    <row r="10" spans="1:7" x14ac:dyDescent="0.2">
      <c r="A10" s="8">
        <v>1113</v>
      </c>
      <c r="B10" s="7" t="s">
        <v>339</v>
      </c>
      <c r="E10" s="116">
        <v>108221.3</v>
      </c>
      <c r="F10" s="116">
        <v>259614.68</v>
      </c>
    </row>
    <row r="11" spans="1:7" x14ac:dyDescent="0.2">
      <c r="A11" s="8">
        <v>1114</v>
      </c>
      <c r="B11" s="7" t="s">
        <v>53</v>
      </c>
      <c r="E11" s="116">
        <v>2047632519.5799999</v>
      </c>
      <c r="F11" s="116">
        <v>1664862265.77</v>
      </c>
    </row>
    <row r="12" spans="1:7" x14ac:dyDescent="0.2">
      <c r="A12" s="8">
        <v>1115</v>
      </c>
      <c r="B12" s="7" t="s">
        <v>54</v>
      </c>
      <c r="E12" s="116">
        <v>0</v>
      </c>
      <c r="F12" s="116">
        <v>0</v>
      </c>
    </row>
    <row r="13" spans="1:7" x14ac:dyDescent="0.2">
      <c r="A13" s="8">
        <v>1116</v>
      </c>
      <c r="B13" s="7" t="s">
        <v>340</v>
      </c>
      <c r="E13" s="116">
        <v>2983245.08</v>
      </c>
      <c r="F13" s="116">
        <v>4480986.96</v>
      </c>
    </row>
    <row r="14" spans="1:7" x14ac:dyDescent="0.2">
      <c r="A14" s="8">
        <v>1119</v>
      </c>
      <c r="B14" s="7" t="s">
        <v>341</v>
      </c>
      <c r="E14" s="116">
        <v>158637.51</v>
      </c>
      <c r="F14" s="116">
        <v>226070.84</v>
      </c>
    </row>
    <row r="15" spans="1:7" x14ac:dyDescent="0.2">
      <c r="A15" s="20">
        <v>1110</v>
      </c>
      <c r="B15" s="21" t="s">
        <v>508</v>
      </c>
      <c r="C15" s="21"/>
      <c r="D15" s="21"/>
      <c r="E15" s="138">
        <v>2051476652.9100001</v>
      </c>
      <c r="F15" s="138">
        <v>1670820616.1099999</v>
      </c>
      <c r="G15" s="9"/>
    </row>
    <row r="18" spans="1:8" x14ac:dyDescent="0.2">
      <c r="A18" s="107" t="s">
        <v>549</v>
      </c>
      <c r="B18" s="107"/>
      <c r="C18" s="107"/>
      <c r="D18" s="107"/>
      <c r="E18" s="107"/>
      <c r="F18" s="107"/>
      <c r="G18" s="62"/>
    </row>
    <row r="19" spans="1:8" x14ac:dyDescent="0.2">
      <c r="A19" s="108" t="s">
        <v>25</v>
      </c>
      <c r="B19" s="107" t="s">
        <v>22</v>
      </c>
      <c r="C19" s="107"/>
      <c r="D19" s="107"/>
      <c r="E19" s="108">
        <v>2024</v>
      </c>
      <c r="F19" s="108">
        <v>2023</v>
      </c>
    </row>
    <row r="20" spans="1:8" x14ac:dyDescent="0.2">
      <c r="A20" s="8">
        <v>1230</v>
      </c>
      <c r="B20" s="7" t="s">
        <v>82</v>
      </c>
      <c r="E20" s="58">
        <v>108233217.18000001</v>
      </c>
      <c r="F20" s="58">
        <v>234522649.22999999</v>
      </c>
    </row>
    <row r="21" spans="1:8" x14ac:dyDescent="0.2">
      <c r="A21" s="8">
        <v>1231</v>
      </c>
      <c r="B21" s="7" t="s">
        <v>83</v>
      </c>
      <c r="E21" s="9">
        <v>0</v>
      </c>
      <c r="F21" s="160">
        <v>26024357</v>
      </c>
    </row>
    <row r="22" spans="1:8" x14ac:dyDescent="0.2">
      <c r="A22" s="8">
        <v>1232</v>
      </c>
      <c r="B22" s="7" t="s">
        <v>84</v>
      </c>
      <c r="E22" s="9">
        <v>0</v>
      </c>
      <c r="F22" s="160">
        <v>0</v>
      </c>
    </row>
    <row r="23" spans="1:8" x14ac:dyDescent="0.2">
      <c r="A23" s="8">
        <v>1233</v>
      </c>
      <c r="B23" s="7" t="s">
        <v>85</v>
      </c>
      <c r="E23" s="9">
        <v>0</v>
      </c>
      <c r="F23" s="160">
        <v>0</v>
      </c>
    </row>
    <row r="24" spans="1:8" x14ac:dyDescent="0.2">
      <c r="A24" s="8">
        <v>1234</v>
      </c>
      <c r="B24" s="7" t="s">
        <v>86</v>
      </c>
      <c r="E24" s="9">
        <v>0</v>
      </c>
      <c r="F24" s="160">
        <v>0</v>
      </c>
    </row>
    <row r="25" spans="1:8" x14ac:dyDescent="0.2">
      <c r="A25" s="8">
        <v>1235</v>
      </c>
      <c r="B25" s="7" t="s">
        <v>87</v>
      </c>
      <c r="E25" s="9">
        <v>6501510.3099999996</v>
      </c>
      <c r="F25" s="160">
        <v>0</v>
      </c>
    </row>
    <row r="26" spans="1:8" x14ac:dyDescent="0.2">
      <c r="A26" s="8">
        <v>1236</v>
      </c>
      <c r="B26" s="7" t="s">
        <v>88</v>
      </c>
      <c r="E26" s="9">
        <v>101731706.87</v>
      </c>
      <c r="F26" s="161">
        <v>208498292.22999999</v>
      </c>
      <c r="H26" s="9"/>
    </row>
    <row r="27" spans="1:8" x14ac:dyDescent="0.2">
      <c r="A27" s="8">
        <v>1239</v>
      </c>
      <c r="B27" s="7" t="s">
        <v>89</v>
      </c>
      <c r="E27" s="9">
        <v>0</v>
      </c>
      <c r="F27" s="160">
        <v>0</v>
      </c>
    </row>
    <row r="28" spans="1:8" x14ac:dyDescent="0.2">
      <c r="A28" s="8">
        <v>1240</v>
      </c>
      <c r="B28" s="7" t="s">
        <v>90</v>
      </c>
      <c r="E28" s="58">
        <v>22955094.519999996</v>
      </c>
      <c r="F28" s="159">
        <v>62062871.920000002</v>
      </c>
    </row>
    <row r="29" spans="1:8" x14ac:dyDescent="0.2">
      <c r="A29" s="8">
        <v>1241</v>
      </c>
      <c r="B29" s="7" t="s">
        <v>91</v>
      </c>
      <c r="E29" s="9">
        <v>21372904.689999998</v>
      </c>
      <c r="F29" s="160">
        <v>42791531.079999998</v>
      </c>
    </row>
    <row r="30" spans="1:8" x14ac:dyDescent="0.2">
      <c r="A30" s="8">
        <v>1242</v>
      </c>
      <c r="B30" s="7" t="s">
        <v>92</v>
      </c>
      <c r="E30" s="9">
        <v>12760</v>
      </c>
      <c r="F30" s="160">
        <v>22585.200000000001</v>
      </c>
    </row>
    <row r="31" spans="1:8" x14ac:dyDescent="0.2">
      <c r="A31" s="8">
        <v>1243</v>
      </c>
      <c r="B31" s="7" t="s">
        <v>93</v>
      </c>
      <c r="E31" s="9">
        <v>0</v>
      </c>
      <c r="F31" s="160">
        <v>185518</v>
      </c>
    </row>
    <row r="32" spans="1:8" x14ac:dyDescent="0.2">
      <c r="A32" s="8">
        <v>1244</v>
      </c>
      <c r="B32" s="7" t="s">
        <v>94</v>
      </c>
      <c r="E32" s="9">
        <v>0</v>
      </c>
      <c r="F32" s="160">
        <v>18365184</v>
      </c>
    </row>
    <row r="33" spans="1:7" x14ac:dyDescent="0.2">
      <c r="A33" s="8">
        <v>1245</v>
      </c>
      <c r="B33" s="7" t="s">
        <v>95</v>
      </c>
      <c r="E33" s="9">
        <v>0</v>
      </c>
      <c r="F33" s="160">
        <v>0</v>
      </c>
    </row>
    <row r="34" spans="1:7" x14ac:dyDescent="0.2">
      <c r="A34" s="8">
        <v>1246</v>
      </c>
      <c r="B34" s="7" t="s">
        <v>96</v>
      </c>
      <c r="E34" s="9">
        <v>1569429.83</v>
      </c>
      <c r="F34" s="160">
        <v>698053.64</v>
      </c>
    </row>
    <row r="35" spans="1:7" x14ac:dyDescent="0.2">
      <c r="A35" s="8">
        <v>1247</v>
      </c>
      <c r="B35" s="7" t="s">
        <v>97</v>
      </c>
      <c r="E35" s="9">
        <v>0</v>
      </c>
      <c r="F35" s="160">
        <v>0</v>
      </c>
    </row>
    <row r="36" spans="1:7" x14ac:dyDescent="0.2">
      <c r="A36" s="8">
        <v>1248</v>
      </c>
      <c r="B36" s="7" t="s">
        <v>98</v>
      </c>
      <c r="E36" s="9">
        <v>0</v>
      </c>
      <c r="F36" s="160">
        <v>0</v>
      </c>
    </row>
    <row r="37" spans="1:7" x14ac:dyDescent="0.2">
      <c r="A37" s="8">
        <v>1250</v>
      </c>
      <c r="B37" s="7" t="s">
        <v>100</v>
      </c>
      <c r="E37" s="58">
        <v>148583.04000000001</v>
      </c>
      <c r="F37" s="159">
        <v>111410.46</v>
      </c>
    </row>
    <row r="38" spans="1:7" x14ac:dyDescent="0.2">
      <c r="A38" s="8">
        <v>1251</v>
      </c>
      <c r="B38" s="7" t="s">
        <v>101</v>
      </c>
      <c r="E38" s="9">
        <v>0</v>
      </c>
      <c r="F38" s="160">
        <v>0</v>
      </c>
    </row>
    <row r="39" spans="1:7" x14ac:dyDescent="0.2">
      <c r="A39" s="8">
        <v>1252</v>
      </c>
      <c r="B39" s="7" t="s">
        <v>102</v>
      </c>
      <c r="E39" s="9">
        <v>0</v>
      </c>
      <c r="F39" s="160">
        <v>0</v>
      </c>
    </row>
    <row r="40" spans="1:7" x14ac:dyDescent="0.2">
      <c r="A40" s="8">
        <v>1253</v>
      </c>
      <c r="B40" s="7" t="s">
        <v>103</v>
      </c>
      <c r="C40" s="9"/>
      <c r="D40" s="9"/>
      <c r="E40" s="9">
        <v>0</v>
      </c>
      <c r="F40" s="160">
        <v>0</v>
      </c>
    </row>
    <row r="41" spans="1:7" x14ac:dyDescent="0.2">
      <c r="A41" s="8">
        <v>1254</v>
      </c>
      <c r="B41" s="7" t="s">
        <v>104</v>
      </c>
      <c r="E41" s="9">
        <v>148583.04000000001</v>
      </c>
      <c r="F41" s="160">
        <v>111410.46</v>
      </c>
    </row>
    <row r="42" spans="1:7" x14ac:dyDescent="0.2">
      <c r="A42" s="8">
        <v>1259</v>
      </c>
      <c r="B42" s="7" t="s">
        <v>105</v>
      </c>
      <c r="E42" s="9">
        <v>0</v>
      </c>
      <c r="F42" s="160">
        <v>0</v>
      </c>
    </row>
    <row r="43" spans="1:7" x14ac:dyDescent="0.2">
      <c r="A43" s="8"/>
      <c r="B43" s="59" t="s">
        <v>509</v>
      </c>
      <c r="C43" s="58"/>
      <c r="D43" s="58" t="s">
        <v>438</v>
      </c>
      <c r="E43" s="58">
        <v>131336894.74000001</v>
      </c>
      <c r="F43" s="58">
        <v>296696931.60999995</v>
      </c>
    </row>
    <row r="44" spans="1:7" x14ac:dyDescent="0.2">
      <c r="A44" s="8"/>
      <c r="B44" s="59"/>
      <c r="C44" s="58"/>
      <c r="D44" s="58"/>
      <c r="E44" s="58"/>
      <c r="F44" s="58"/>
    </row>
    <row r="46" spans="1:7" x14ac:dyDescent="0.2">
      <c r="A46" s="107" t="s">
        <v>568</v>
      </c>
      <c r="B46" s="107"/>
      <c r="C46" s="107"/>
      <c r="D46" s="107"/>
      <c r="E46" s="107"/>
      <c r="F46" s="107"/>
      <c r="G46" s="62"/>
    </row>
    <row r="47" spans="1:7" x14ac:dyDescent="0.2">
      <c r="A47" s="108" t="s">
        <v>25</v>
      </c>
      <c r="B47" s="107" t="s">
        <v>22</v>
      </c>
      <c r="C47" s="107"/>
      <c r="D47" s="107"/>
      <c r="E47" s="108">
        <v>2024</v>
      </c>
      <c r="F47" s="108">
        <v>2023</v>
      </c>
      <c r="G47" s="61"/>
    </row>
    <row r="48" spans="1:7" x14ac:dyDescent="0.2">
      <c r="A48" s="20">
        <v>3210</v>
      </c>
      <c r="B48" s="21" t="s">
        <v>483</v>
      </c>
      <c r="E48" s="138">
        <v>395371825.72000003</v>
      </c>
      <c r="F48" s="138">
        <v>193755169.43000001</v>
      </c>
    </row>
    <row r="49" spans="1:6" x14ac:dyDescent="0.2">
      <c r="A49" s="8"/>
      <c r="B49" s="59" t="s">
        <v>484</v>
      </c>
      <c r="E49" s="138">
        <f>+E62+E90</f>
        <v>129955695.28</v>
      </c>
      <c r="F49" s="138">
        <v>137629515.53</v>
      </c>
    </row>
    <row r="50" spans="1:6" x14ac:dyDescent="0.2">
      <c r="A50" s="20">
        <v>5400</v>
      </c>
      <c r="B50" s="21" t="s">
        <v>277</v>
      </c>
      <c r="E50" s="138">
        <v>0</v>
      </c>
      <c r="F50" s="138">
        <v>0</v>
      </c>
    </row>
    <row r="51" spans="1:6" x14ac:dyDescent="0.2">
      <c r="A51" s="8">
        <v>5410</v>
      </c>
      <c r="B51" s="7" t="s">
        <v>485</v>
      </c>
      <c r="E51" s="116">
        <v>0</v>
      </c>
      <c r="F51" s="116">
        <v>0</v>
      </c>
    </row>
    <row r="52" spans="1:6" x14ac:dyDescent="0.2">
      <c r="A52" s="8">
        <v>5411</v>
      </c>
      <c r="B52" s="7" t="s">
        <v>279</v>
      </c>
      <c r="E52" s="116">
        <v>0</v>
      </c>
      <c r="F52" s="116">
        <v>0</v>
      </c>
    </row>
    <row r="53" spans="1:6" x14ac:dyDescent="0.2">
      <c r="A53" s="8">
        <v>5420</v>
      </c>
      <c r="B53" s="7" t="s">
        <v>486</v>
      </c>
      <c r="E53" s="116">
        <v>0</v>
      </c>
      <c r="F53" s="116">
        <v>0</v>
      </c>
    </row>
    <row r="54" spans="1:6" x14ac:dyDescent="0.2">
      <c r="A54" s="8">
        <v>5421</v>
      </c>
      <c r="B54" s="7" t="s">
        <v>282</v>
      </c>
      <c r="E54" s="116">
        <v>0</v>
      </c>
      <c r="F54" s="116">
        <v>0</v>
      </c>
    </row>
    <row r="55" spans="1:6" x14ac:dyDescent="0.2">
      <c r="A55" s="8">
        <v>5430</v>
      </c>
      <c r="B55" s="7" t="s">
        <v>487</v>
      </c>
      <c r="E55" s="116">
        <v>0</v>
      </c>
      <c r="F55" s="116">
        <v>0</v>
      </c>
    </row>
    <row r="56" spans="1:6" x14ac:dyDescent="0.2">
      <c r="A56" s="8">
        <v>5431</v>
      </c>
      <c r="B56" s="7" t="s">
        <v>285</v>
      </c>
      <c r="E56" s="116">
        <v>0</v>
      </c>
      <c r="F56" s="116">
        <v>0</v>
      </c>
    </row>
    <row r="57" spans="1:6" x14ac:dyDescent="0.2">
      <c r="A57" s="8">
        <v>5440</v>
      </c>
      <c r="B57" s="7" t="s">
        <v>488</v>
      </c>
      <c r="E57" s="116">
        <v>0</v>
      </c>
      <c r="F57" s="116">
        <v>0</v>
      </c>
    </row>
    <row r="58" spans="1:6" x14ac:dyDescent="0.2">
      <c r="A58" s="8">
        <v>5441</v>
      </c>
      <c r="B58" s="7" t="s">
        <v>488</v>
      </c>
      <c r="E58" s="116">
        <v>0</v>
      </c>
      <c r="F58" s="116">
        <v>0</v>
      </c>
    </row>
    <row r="59" spans="1:6" x14ac:dyDescent="0.2">
      <c r="A59" s="8">
        <v>5450</v>
      </c>
      <c r="B59" s="7" t="s">
        <v>489</v>
      </c>
      <c r="D59" s="9"/>
      <c r="E59" s="116">
        <v>0</v>
      </c>
      <c r="F59" s="116">
        <v>0</v>
      </c>
    </row>
    <row r="60" spans="1:6" x14ac:dyDescent="0.2">
      <c r="A60" s="8">
        <v>5451</v>
      </c>
      <c r="B60" s="7" t="s">
        <v>289</v>
      </c>
      <c r="E60" s="116">
        <v>0</v>
      </c>
      <c r="F60" s="116">
        <v>0</v>
      </c>
    </row>
    <row r="61" spans="1:6" x14ac:dyDescent="0.2">
      <c r="A61" s="8">
        <v>5452</v>
      </c>
      <c r="B61" s="7" t="s">
        <v>290</v>
      </c>
      <c r="E61" s="116">
        <v>0</v>
      </c>
      <c r="F61" s="116">
        <v>0</v>
      </c>
    </row>
    <row r="62" spans="1:6" x14ac:dyDescent="0.2">
      <c r="A62" s="20">
        <v>5500</v>
      </c>
      <c r="B62" s="21" t="s">
        <v>291</v>
      </c>
      <c r="E62" s="138">
        <v>123454184.97</v>
      </c>
      <c r="F62" s="138">
        <v>137629515.53</v>
      </c>
    </row>
    <row r="63" spans="1:6" x14ac:dyDescent="0.2">
      <c r="A63" s="20">
        <v>5510</v>
      </c>
      <c r="B63" s="21" t="s">
        <v>292</v>
      </c>
      <c r="C63" s="21"/>
      <c r="D63" s="21"/>
      <c r="E63" s="138">
        <v>123443766.34999999</v>
      </c>
      <c r="F63" s="138">
        <v>137628484.44</v>
      </c>
    </row>
    <row r="64" spans="1:6" x14ac:dyDescent="0.2">
      <c r="A64" s="8">
        <v>5511</v>
      </c>
      <c r="B64" s="7" t="s">
        <v>293</v>
      </c>
      <c r="E64" s="116">
        <v>0</v>
      </c>
      <c r="F64" s="116">
        <v>0</v>
      </c>
    </row>
    <row r="65" spans="1:6" x14ac:dyDescent="0.2">
      <c r="A65" s="8">
        <v>5512</v>
      </c>
      <c r="B65" s="7" t="s">
        <v>294</v>
      </c>
      <c r="E65" s="116">
        <v>0</v>
      </c>
      <c r="F65" s="116">
        <v>0</v>
      </c>
    </row>
    <row r="66" spans="1:6" x14ac:dyDescent="0.2">
      <c r="A66" s="8">
        <v>5513</v>
      </c>
      <c r="B66" s="7" t="s">
        <v>295</v>
      </c>
      <c r="E66" s="116">
        <v>71815420.959999993</v>
      </c>
      <c r="F66" s="116">
        <v>84712094.989999995</v>
      </c>
    </row>
    <row r="67" spans="1:6" x14ac:dyDescent="0.2">
      <c r="A67" s="8">
        <v>5514</v>
      </c>
      <c r="B67" s="7" t="s">
        <v>296</v>
      </c>
      <c r="E67" s="116">
        <v>0</v>
      </c>
      <c r="F67" s="116">
        <v>0</v>
      </c>
    </row>
    <row r="68" spans="1:6" x14ac:dyDescent="0.2">
      <c r="A68" s="8">
        <v>5515</v>
      </c>
      <c r="B68" s="7" t="s">
        <v>297</v>
      </c>
      <c r="E68" s="116">
        <v>48844240.100000001</v>
      </c>
      <c r="F68" s="116">
        <v>52271627.030000001</v>
      </c>
    </row>
    <row r="69" spans="1:6" x14ac:dyDescent="0.2">
      <c r="A69" s="8">
        <v>5516</v>
      </c>
      <c r="B69" s="7" t="s">
        <v>298</v>
      </c>
      <c r="E69" s="116">
        <v>0</v>
      </c>
      <c r="F69" s="116">
        <v>0</v>
      </c>
    </row>
    <row r="70" spans="1:6" x14ac:dyDescent="0.2">
      <c r="A70" s="8">
        <v>5517</v>
      </c>
      <c r="B70" s="7" t="s">
        <v>299</v>
      </c>
      <c r="E70" s="116">
        <v>2710503.43</v>
      </c>
      <c r="F70" s="116">
        <v>324969.74</v>
      </c>
    </row>
    <row r="71" spans="1:6" x14ac:dyDescent="0.2">
      <c r="A71" s="8">
        <v>5518</v>
      </c>
      <c r="B71" s="7" t="s">
        <v>20</v>
      </c>
      <c r="E71" s="116">
        <v>73601.86</v>
      </c>
      <c r="F71" s="116">
        <v>319792.68</v>
      </c>
    </row>
    <row r="72" spans="1:6" x14ac:dyDescent="0.2">
      <c r="A72" s="20">
        <v>5520</v>
      </c>
      <c r="B72" s="21" t="s">
        <v>19</v>
      </c>
      <c r="C72" s="21"/>
      <c r="D72" s="21"/>
      <c r="E72" s="138">
        <v>0</v>
      </c>
      <c r="F72" s="138">
        <v>0</v>
      </c>
    </row>
    <row r="73" spans="1:6" x14ac:dyDescent="0.2">
      <c r="A73" s="8">
        <v>5521</v>
      </c>
      <c r="B73" s="7" t="s">
        <v>300</v>
      </c>
      <c r="E73" s="116">
        <v>0</v>
      </c>
      <c r="F73" s="116">
        <v>0</v>
      </c>
    </row>
    <row r="74" spans="1:6" x14ac:dyDescent="0.2">
      <c r="A74" s="8">
        <v>5522</v>
      </c>
      <c r="B74" s="7" t="s">
        <v>301</v>
      </c>
      <c r="E74" s="116">
        <v>0</v>
      </c>
      <c r="F74" s="116">
        <v>0</v>
      </c>
    </row>
    <row r="75" spans="1:6" x14ac:dyDescent="0.2">
      <c r="A75" s="20">
        <v>5530</v>
      </c>
      <c r="B75" s="21" t="s">
        <v>302</v>
      </c>
      <c r="C75" s="21"/>
      <c r="D75" s="21"/>
      <c r="E75" s="138">
        <v>0</v>
      </c>
      <c r="F75" s="138">
        <v>0</v>
      </c>
    </row>
    <row r="76" spans="1:6" x14ac:dyDescent="0.2">
      <c r="A76" s="8">
        <v>5531</v>
      </c>
      <c r="B76" s="7" t="s">
        <v>303</v>
      </c>
      <c r="E76" s="116">
        <v>0</v>
      </c>
      <c r="F76" s="116">
        <v>0</v>
      </c>
    </row>
    <row r="77" spans="1:6" x14ac:dyDescent="0.2">
      <c r="A77" s="8">
        <v>5532</v>
      </c>
      <c r="B77" s="7" t="s">
        <v>304</v>
      </c>
      <c r="E77" s="116">
        <v>0</v>
      </c>
      <c r="F77" s="116">
        <v>0</v>
      </c>
    </row>
    <row r="78" spans="1:6" x14ac:dyDescent="0.2">
      <c r="A78" s="8">
        <v>5533</v>
      </c>
      <c r="B78" s="7" t="s">
        <v>305</v>
      </c>
      <c r="E78" s="116">
        <v>0</v>
      </c>
      <c r="F78" s="116">
        <v>0</v>
      </c>
    </row>
    <row r="79" spans="1:6" x14ac:dyDescent="0.2">
      <c r="A79" s="8">
        <v>5534</v>
      </c>
      <c r="B79" s="7" t="s">
        <v>306</v>
      </c>
      <c r="E79" s="116">
        <v>0</v>
      </c>
      <c r="F79" s="116">
        <v>0</v>
      </c>
    </row>
    <row r="80" spans="1:6" x14ac:dyDescent="0.2">
      <c r="A80" s="8">
        <v>5535</v>
      </c>
      <c r="B80" s="7" t="s">
        <v>307</v>
      </c>
      <c r="E80" s="116">
        <v>0</v>
      </c>
      <c r="F80" s="116">
        <v>0</v>
      </c>
    </row>
    <row r="81" spans="1:6" x14ac:dyDescent="0.2">
      <c r="A81" s="20">
        <v>5590</v>
      </c>
      <c r="B81" s="21" t="s">
        <v>308</v>
      </c>
      <c r="C81" s="21"/>
      <c r="D81" s="21"/>
      <c r="E81" s="138">
        <v>10418.620000000001</v>
      </c>
      <c r="F81" s="138">
        <v>1031.0899999999999</v>
      </c>
    </row>
    <row r="82" spans="1:6" x14ac:dyDescent="0.2">
      <c r="A82" s="8">
        <v>5591</v>
      </c>
      <c r="B82" s="7" t="s">
        <v>309</v>
      </c>
      <c r="E82" s="116">
        <v>0</v>
      </c>
      <c r="F82" s="116">
        <v>0</v>
      </c>
    </row>
    <row r="83" spans="1:6" x14ac:dyDescent="0.2">
      <c r="A83" s="8">
        <v>5592</v>
      </c>
      <c r="B83" s="7" t="s">
        <v>310</v>
      </c>
      <c r="E83" s="116">
        <v>0</v>
      </c>
      <c r="F83" s="116">
        <v>0</v>
      </c>
    </row>
    <row r="84" spans="1:6" x14ac:dyDescent="0.2">
      <c r="A84" s="8">
        <v>5593</v>
      </c>
      <c r="B84" s="7" t="s">
        <v>311</v>
      </c>
      <c r="E84" s="116">
        <v>0</v>
      </c>
      <c r="F84" s="116">
        <v>0</v>
      </c>
    </row>
    <row r="85" spans="1:6" x14ac:dyDescent="0.2">
      <c r="A85" s="8">
        <v>5594</v>
      </c>
      <c r="B85" s="7" t="s">
        <v>312</v>
      </c>
      <c r="E85" s="116">
        <v>10418.42</v>
      </c>
      <c r="F85" s="116">
        <v>1028.28</v>
      </c>
    </row>
    <row r="86" spans="1:6" x14ac:dyDescent="0.2">
      <c r="A86" s="8">
        <v>5595</v>
      </c>
      <c r="B86" s="7" t="s">
        <v>313</v>
      </c>
      <c r="E86" s="116">
        <v>0</v>
      </c>
      <c r="F86" s="116">
        <v>0</v>
      </c>
    </row>
    <row r="87" spans="1:6" x14ac:dyDescent="0.2">
      <c r="A87" s="8">
        <v>5596</v>
      </c>
      <c r="B87" s="7" t="s">
        <v>208</v>
      </c>
      <c r="E87" s="116">
        <v>0</v>
      </c>
      <c r="F87" s="116">
        <v>0</v>
      </c>
    </row>
    <row r="88" spans="1:6" x14ac:dyDescent="0.2">
      <c r="A88" s="8">
        <v>5597</v>
      </c>
      <c r="B88" s="7" t="s">
        <v>314</v>
      </c>
      <c r="E88" s="116">
        <v>0</v>
      </c>
      <c r="F88" s="116">
        <v>0</v>
      </c>
    </row>
    <row r="89" spans="1:6" x14ac:dyDescent="0.2">
      <c r="A89" s="8">
        <v>5599</v>
      </c>
      <c r="B89" s="7" t="s">
        <v>315</v>
      </c>
      <c r="E89" s="116">
        <v>0.2</v>
      </c>
      <c r="F89" s="116">
        <v>2.81</v>
      </c>
    </row>
    <row r="90" spans="1:6" x14ac:dyDescent="0.2">
      <c r="A90" s="20">
        <v>5600</v>
      </c>
      <c r="B90" s="21" t="s">
        <v>18</v>
      </c>
      <c r="E90" s="138">
        <v>6501510.3099999996</v>
      </c>
      <c r="F90" s="138">
        <v>0</v>
      </c>
    </row>
    <row r="91" spans="1:6" x14ac:dyDescent="0.2">
      <c r="A91" s="8">
        <v>5610</v>
      </c>
      <c r="B91" s="7" t="s">
        <v>316</v>
      </c>
      <c r="E91" s="138">
        <v>6501510.3099999996</v>
      </c>
      <c r="F91" s="138">
        <v>0</v>
      </c>
    </row>
    <row r="92" spans="1:6" x14ac:dyDescent="0.2">
      <c r="A92" s="8">
        <v>5611</v>
      </c>
      <c r="B92" s="7" t="s">
        <v>317</v>
      </c>
      <c r="E92" s="116">
        <v>6501510.3099999996</v>
      </c>
      <c r="F92" s="116">
        <v>0</v>
      </c>
    </row>
    <row r="93" spans="1:6" x14ac:dyDescent="0.2">
      <c r="A93" s="20">
        <v>2110</v>
      </c>
      <c r="B93" s="60" t="s">
        <v>490</v>
      </c>
      <c r="E93" s="138">
        <v>0</v>
      </c>
      <c r="F93" s="138">
        <v>0</v>
      </c>
    </row>
    <row r="94" spans="1:6" x14ac:dyDescent="0.2">
      <c r="A94" s="8">
        <v>2111</v>
      </c>
      <c r="B94" s="7" t="s">
        <v>491</v>
      </c>
      <c r="E94" s="116">
        <v>0</v>
      </c>
      <c r="F94" s="116">
        <v>0</v>
      </c>
    </row>
    <row r="95" spans="1:6" x14ac:dyDescent="0.2">
      <c r="A95" s="8">
        <v>2112</v>
      </c>
      <c r="B95" s="7" t="s">
        <v>492</v>
      </c>
      <c r="E95" s="116">
        <v>0</v>
      </c>
      <c r="F95" s="116">
        <v>0</v>
      </c>
    </row>
    <row r="96" spans="1:6" x14ac:dyDescent="0.2">
      <c r="A96" s="8">
        <v>2112</v>
      </c>
      <c r="B96" s="7" t="s">
        <v>493</v>
      </c>
      <c r="E96" s="116">
        <v>0</v>
      </c>
      <c r="F96" s="116">
        <v>0</v>
      </c>
    </row>
    <row r="97" spans="1:6" x14ac:dyDescent="0.2">
      <c r="A97" s="8">
        <v>2115</v>
      </c>
      <c r="B97" s="7" t="s">
        <v>494</v>
      </c>
      <c r="E97" s="116">
        <v>0</v>
      </c>
      <c r="F97" s="116">
        <v>0</v>
      </c>
    </row>
    <row r="98" spans="1:6" x14ac:dyDescent="0.2">
      <c r="A98" s="8">
        <v>2114</v>
      </c>
      <c r="B98" s="7" t="s">
        <v>495</v>
      </c>
      <c r="E98" s="116">
        <v>0</v>
      </c>
      <c r="F98" s="116">
        <v>0</v>
      </c>
    </row>
    <row r="99" spans="1:6" x14ac:dyDescent="0.2">
      <c r="A99" s="155">
        <v>5120</v>
      </c>
      <c r="B99" s="156" t="s">
        <v>78</v>
      </c>
      <c r="C99" s="157"/>
      <c r="D99" s="157"/>
      <c r="E99" s="138">
        <v>0</v>
      </c>
      <c r="F99" s="138">
        <v>0</v>
      </c>
    </row>
    <row r="100" spans="1:6" x14ac:dyDescent="0.2">
      <c r="A100" s="152">
        <v>5120</v>
      </c>
      <c r="B100" s="158" t="s">
        <v>78</v>
      </c>
      <c r="C100" s="154"/>
      <c r="D100" s="154"/>
      <c r="E100" s="116">
        <v>0</v>
      </c>
      <c r="F100" s="116">
        <v>0</v>
      </c>
    </row>
    <row r="101" spans="1:6" x14ac:dyDescent="0.2">
      <c r="A101" s="8"/>
      <c r="B101" s="59" t="s">
        <v>496</v>
      </c>
      <c r="E101" s="138">
        <v>0</v>
      </c>
      <c r="F101" s="138">
        <v>0</v>
      </c>
    </row>
    <row r="102" spans="1:6" x14ac:dyDescent="0.2">
      <c r="A102" s="20">
        <v>4300</v>
      </c>
      <c r="B102" s="78" t="s">
        <v>194</v>
      </c>
      <c r="E102" s="116">
        <v>0</v>
      </c>
      <c r="F102" s="116">
        <v>0</v>
      </c>
    </row>
    <row r="103" spans="1:6" x14ac:dyDescent="0.2">
      <c r="A103" s="20">
        <v>4310</v>
      </c>
      <c r="B103" s="78" t="s">
        <v>195</v>
      </c>
      <c r="E103" s="138">
        <v>0</v>
      </c>
      <c r="F103" s="138">
        <v>0</v>
      </c>
    </row>
    <row r="104" spans="1:6" x14ac:dyDescent="0.2">
      <c r="A104" s="8">
        <v>4311</v>
      </c>
      <c r="B104" s="79" t="s">
        <v>387</v>
      </c>
      <c r="E104" s="116">
        <v>0</v>
      </c>
      <c r="F104" s="116">
        <v>0</v>
      </c>
    </row>
    <row r="105" spans="1:6" x14ac:dyDescent="0.2">
      <c r="A105" s="8">
        <v>4319</v>
      </c>
      <c r="B105" s="79" t="s">
        <v>196</v>
      </c>
      <c r="E105" s="116">
        <v>0</v>
      </c>
      <c r="F105" s="116">
        <v>0</v>
      </c>
    </row>
    <row r="106" spans="1:6" x14ac:dyDescent="0.2">
      <c r="A106" s="20">
        <v>4320</v>
      </c>
      <c r="B106" s="78" t="s">
        <v>197</v>
      </c>
      <c r="E106" s="138">
        <v>0</v>
      </c>
      <c r="F106" s="138">
        <v>0</v>
      </c>
    </row>
    <row r="107" spans="1:6" x14ac:dyDescent="0.2">
      <c r="A107" s="8">
        <v>4321</v>
      </c>
      <c r="B107" s="79" t="s">
        <v>198</v>
      </c>
      <c r="E107" s="116">
        <v>0</v>
      </c>
      <c r="F107" s="116">
        <v>0</v>
      </c>
    </row>
    <row r="108" spans="1:6" x14ac:dyDescent="0.2">
      <c r="A108" s="8">
        <v>4322</v>
      </c>
      <c r="B108" s="79" t="s">
        <v>199</v>
      </c>
      <c r="E108" s="116">
        <v>0</v>
      </c>
      <c r="F108" s="116">
        <v>0</v>
      </c>
    </row>
    <row r="109" spans="1:6" x14ac:dyDescent="0.2">
      <c r="A109" s="8">
        <v>4323</v>
      </c>
      <c r="B109" s="79" t="s">
        <v>200</v>
      </c>
      <c r="E109" s="116">
        <v>0</v>
      </c>
      <c r="F109" s="116">
        <v>0</v>
      </c>
    </row>
    <row r="110" spans="1:6" x14ac:dyDescent="0.2">
      <c r="A110" s="8">
        <v>4324</v>
      </c>
      <c r="B110" s="79" t="s">
        <v>201</v>
      </c>
      <c r="E110" s="116">
        <v>0</v>
      </c>
      <c r="F110" s="116">
        <v>0</v>
      </c>
    </row>
    <row r="111" spans="1:6" x14ac:dyDescent="0.2">
      <c r="A111" s="8">
        <v>4325</v>
      </c>
      <c r="B111" s="79" t="s">
        <v>202</v>
      </c>
      <c r="E111" s="116">
        <v>0</v>
      </c>
      <c r="F111" s="116">
        <v>0</v>
      </c>
    </row>
    <row r="112" spans="1:6" x14ac:dyDescent="0.2">
      <c r="A112" s="20">
        <v>4330</v>
      </c>
      <c r="B112" s="78" t="s">
        <v>203</v>
      </c>
      <c r="E112" s="138">
        <v>0</v>
      </c>
      <c r="F112" s="138">
        <v>0</v>
      </c>
    </row>
    <row r="113" spans="1:6" x14ac:dyDescent="0.2">
      <c r="A113" s="8">
        <v>4331</v>
      </c>
      <c r="B113" s="79" t="s">
        <v>203</v>
      </c>
      <c r="E113" s="116">
        <v>0</v>
      </c>
      <c r="F113" s="116">
        <v>0</v>
      </c>
    </row>
    <row r="114" spans="1:6" x14ac:dyDescent="0.2">
      <c r="A114" s="20">
        <v>4340</v>
      </c>
      <c r="B114" s="78" t="s">
        <v>204</v>
      </c>
      <c r="E114" s="138">
        <v>0</v>
      </c>
      <c r="F114" s="138">
        <v>0</v>
      </c>
    </row>
    <row r="115" spans="1:6" x14ac:dyDescent="0.2">
      <c r="A115" s="8">
        <v>4341</v>
      </c>
      <c r="B115" s="79" t="s">
        <v>204</v>
      </c>
      <c r="E115" s="116">
        <v>0</v>
      </c>
      <c r="F115" s="116">
        <v>0</v>
      </c>
    </row>
    <row r="116" spans="1:6" x14ac:dyDescent="0.2">
      <c r="A116" s="20">
        <v>4390</v>
      </c>
      <c r="B116" s="78" t="s">
        <v>205</v>
      </c>
      <c r="E116" s="138">
        <v>0</v>
      </c>
      <c r="F116" s="138">
        <v>0</v>
      </c>
    </row>
    <row r="117" spans="1:6" x14ac:dyDescent="0.2">
      <c r="A117" s="8">
        <v>4392</v>
      </c>
      <c r="B117" s="79" t="s">
        <v>206</v>
      </c>
      <c r="E117" s="116">
        <v>0</v>
      </c>
      <c r="F117" s="116">
        <v>0</v>
      </c>
    </row>
    <row r="118" spans="1:6" x14ac:dyDescent="0.2">
      <c r="A118" s="8">
        <v>4393</v>
      </c>
      <c r="B118" s="79" t="s">
        <v>388</v>
      </c>
      <c r="E118" s="116">
        <v>0</v>
      </c>
      <c r="F118" s="116">
        <v>0</v>
      </c>
    </row>
    <row r="119" spans="1:6" x14ac:dyDescent="0.2">
      <c r="A119" s="8">
        <v>4394</v>
      </c>
      <c r="B119" s="79" t="s">
        <v>207</v>
      </c>
      <c r="E119" s="116">
        <v>0</v>
      </c>
      <c r="F119" s="116">
        <v>0</v>
      </c>
    </row>
    <row r="120" spans="1:6" x14ac:dyDescent="0.2">
      <c r="A120" s="8">
        <v>4395</v>
      </c>
      <c r="B120" s="79" t="s">
        <v>208</v>
      </c>
      <c r="E120" s="116">
        <v>0</v>
      </c>
      <c r="F120" s="116">
        <v>0</v>
      </c>
    </row>
    <row r="121" spans="1:6" x14ac:dyDescent="0.2">
      <c r="A121" s="8">
        <v>4396</v>
      </c>
      <c r="B121" s="79" t="s">
        <v>209</v>
      </c>
      <c r="E121" s="116">
        <v>0</v>
      </c>
      <c r="F121" s="116">
        <v>0</v>
      </c>
    </row>
    <row r="122" spans="1:6" x14ac:dyDescent="0.2">
      <c r="A122" s="8">
        <v>4397</v>
      </c>
      <c r="B122" s="79" t="s">
        <v>389</v>
      </c>
      <c r="E122" s="116">
        <v>0</v>
      </c>
      <c r="F122" s="116">
        <v>0</v>
      </c>
    </row>
    <row r="123" spans="1:6" x14ac:dyDescent="0.2">
      <c r="A123" s="8">
        <v>4399</v>
      </c>
      <c r="B123" s="79" t="s">
        <v>205</v>
      </c>
      <c r="E123" s="116">
        <v>0</v>
      </c>
      <c r="F123" s="116">
        <v>0</v>
      </c>
    </row>
    <row r="124" spans="1:6" x14ac:dyDescent="0.2">
      <c r="A124" s="20">
        <v>1120</v>
      </c>
      <c r="B124" s="60" t="s">
        <v>497</v>
      </c>
      <c r="E124" s="138">
        <v>0</v>
      </c>
      <c r="F124" s="138">
        <v>0</v>
      </c>
    </row>
    <row r="125" spans="1:6" x14ac:dyDescent="0.2">
      <c r="A125" s="8">
        <v>1124</v>
      </c>
      <c r="B125" s="80" t="s">
        <v>498</v>
      </c>
      <c r="E125" s="116">
        <v>0</v>
      </c>
      <c r="F125" s="116">
        <v>0</v>
      </c>
    </row>
    <row r="126" spans="1:6" x14ac:dyDescent="0.2">
      <c r="A126" s="8">
        <v>1124</v>
      </c>
      <c r="B126" s="80" t="s">
        <v>499</v>
      </c>
      <c r="E126" s="116">
        <v>0</v>
      </c>
      <c r="F126" s="116">
        <v>0</v>
      </c>
    </row>
    <row r="127" spans="1:6" x14ac:dyDescent="0.2">
      <c r="A127" s="8">
        <v>1124</v>
      </c>
      <c r="B127" s="80" t="s">
        <v>500</v>
      </c>
      <c r="E127" s="116">
        <v>0</v>
      </c>
      <c r="F127" s="116">
        <v>0</v>
      </c>
    </row>
    <row r="128" spans="1:6" x14ac:dyDescent="0.2">
      <c r="A128" s="8">
        <v>1124</v>
      </c>
      <c r="B128" s="80" t="s">
        <v>501</v>
      </c>
      <c r="E128" s="116">
        <v>0</v>
      </c>
      <c r="F128" s="116">
        <v>0</v>
      </c>
    </row>
    <row r="129" spans="1:6" x14ac:dyDescent="0.2">
      <c r="A129" s="8">
        <v>1124</v>
      </c>
      <c r="B129" s="80" t="s">
        <v>502</v>
      </c>
      <c r="E129" s="116">
        <v>0</v>
      </c>
      <c r="F129" s="116">
        <v>0</v>
      </c>
    </row>
    <row r="130" spans="1:6" x14ac:dyDescent="0.2">
      <c r="A130" s="8">
        <v>1124</v>
      </c>
      <c r="B130" s="80" t="s">
        <v>503</v>
      </c>
      <c r="E130" s="116">
        <v>0</v>
      </c>
      <c r="F130" s="116">
        <v>0</v>
      </c>
    </row>
    <row r="131" spans="1:6" x14ac:dyDescent="0.2">
      <c r="A131" s="8">
        <v>1122</v>
      </c>
      <c r="B131" s="80" t="s">
        <v>504</v>
      </c>
      <c r="E131" s="116">
        <v>0</v>
      </c>
      <c r="F131" s="116">
        <v>0</v>
      </c>
    </row>
    <row r="132" spans="1:6" x14ac:dyDescent="0.2">
      <c r="A132" s="8">
        <v>1122</v>
      </c>
      <c r="B132" s="80" t="s">
        <v>505</v>
      </c>
      <c r="E132" s="116">
        <v>0</v>
      </c>
      <c r="F132" s="116">
        <v>0</v>
      </c>
    </row>
    <row r="133" spans="1:6" x14ac:dyDescent="0.2">
      <c r="A133" s="8">
        <v>1122</v>
      </c>
      <c r="B133" s="80" t="s">
        <v>506</v>
      </c>
      <c r="E133" s="116">
        <v>0</v>
      </c>
      <c r="F133" s="116">
        <v>0</v>
      </c>
    </row>
    <row r="134" spans="1:6" x14ac:dyDescent="0.2">
      <c r="A134" s="139">
        <v>5120</v>
      </c>
      <c r="B134" s="140" t="s">
        <v>78</v>
      </c>
      <c r="C134" s="138"/>
      <c r="D134" s="138"/>
      <c r="E134" s="138">
        <v>0</v>
      </c>
      <c r="F134" s="138">
        <v>0</v>
      </c>
    </row>
    <row r="135" spans="1:6" x14ac:dyDescent="0.2">
      <c r="A135" s="115">
        <v>5120</v>
      </c>
      <c r="B135" s="125" t="s">
        <v>78</v>
      </c>
      <c r="C135" s="116"/>
      <c r="D135" s="116"/>
      <c r="E135" s="116">
        <v>0</v>
      </c>
      <c r="F135" s="116">
        <v>0</v>
      </c>
    </row>
    <row r="136" spans="1:6" x14ac:dyDescent="0.2">
      <c r="A136" s="115"/>
      <c r="B136" s="141" t="s">
        <v>507</v>
      </c>
      <c r="C136" s="138"/>
      <c r="D136" s="138"/>
      <c r="E136" s="138">
        <f>E48+E49-E101</f>
        <v>525327521</v>
      </c>
      <c r="F136" s="138">
        <f>F48+F49-F101</f>
        <v>331384684.96000004</v>
      </c>
    </row>
    <row r="137" spans="1:6" x14ac:dyDescent="0.2">
      <c r="A137" s="8"/>
      <c r="B137" s="80"/>
      <c r="E137" s="9"/>
      <c r="F137" s="9"/>
    </row>
    <row r="138" spans="1:6" ht="15" customHeight="1" x14ac:dyDescent="0.2">
      <c r="A138" s="190" t="s">
        <v>510</v>
      </c>
      <c r="B138" s="190"/>
      <c r="C138" s="190"/>
      <c r="D138" s="190"/>
      <c r="E138" s="190"/>
      <c r="F138" s="190"/>
    </row>
    <row r="139" spans="1:6" x14ac:dyDescent="0.2">
      <c r="B139" s="3"/>
    </row>
    <row r="140" spans="1:6" x14ac:dyDescent="0.2">
      <c r="B140" s="3"/>
    </row>
    <row r="141" spans="1:6" x14ac:dyDescent="0.2">
      <c r="B141" s="3"/>
    </row>
    <row r="142" spans="1:6" x14ac:dyDescent="0.2">
      <c r="B142" s="3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138:F138"/>
  </mergeCells>
  <dataValidations xWindow="698" yWindow="295" count="2">
    <dataValidation allowBlank="1" showInputMessage="1" showErrorMessage="1" prompt="Importe final del periodo que corresponde la información financiera trimestral que se presenta." sqref="E7:F7 E19 E47"/>
    <dataValidation allowBlank="1" showInputMessage="1" showErrorMessage="1" prompt="Saldo al 31 de diciembre del año anterior que se presenta" sqref="F47"/>
  </dataValidations>
  <printOptions horizontalCentered="1"/>
  <pageMargins left="0.70866141732283472" right="0.70866141732283472" top="0.74803149606299213" bottom="0.55118110236220474" header="0.31496062992125984" footer="0.31496062992125984"/>
  <pageSetup scale="8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showGridLines="0" workbookViewId="0">
      <selection sqref="A1:G1"/>
    </sheetView>
  </sheetViews>
  <sheetFormatPr baseColWidth="10" defaultRowHeight="11.25" x14ac:dyDescent="0.2"/>
  <cols>
    <col min="1" max="1" width="7.28515625" style="12" customWidth="1"/>
    <col min="2" max="3" width="10.7109375" style="12" customWidth="1"/>
    <col min="4" max="5" width="25.7109375" style="12" customWidth="1"/>
    <col min="6" max="6" width="27.140625" style="12" customWidth="1"/>
    <col min="7" max="7" width="25.5703125" style="12" customWidth="1"/>
    <col min="8" max="8" width="4.42578125" style="12" customWidth="1"/>
    <col min="9" max="9" width="11.42578125" style="12"/>
    <col min="10" max="10" width="11.7109375" style="12" bestFit="1" customWidth="1"/>
    <col min="11" max="16384" width="11.42578125" style="12"/>
  </cols>
  <sheetData>
    <row r="1" spans="1:10" s="11" customFormat="1" ht="12.2" customHeight="1" x14ac:dyDescent="0.2">
      <c r="A1" s="197" t="s">
        <v>346</v>
      </c>
      <c r="B1" s="197"/>
      <c r="C1" s="197"/>
      <c r="D1" s="197"/>
      <c r="E1" s="197"/>
      <c r="F1" s="197"/>
      <c r="G1" s="197"/>
      <c r="H1" s="13"/>
    </row>
    <row r="2" spans="1:10" s="11" customFormat="1" ht="12.2" customHeight="1" x14ac:dyDescent="0.2">
      <c r="A2" s="197" t="s">
        <v>344</v>
      </c>
      <c r="B2" s="197"/>
      <c r="C2" s="197"/>
      <c r="D2" s="197"/>
      <c r="E2" s="197"/>
      <c r="F2" s="197"/>
      <c r="G2" s="197"/>
      <c r="H2" s="13"/>
    </row>
    <row r="3" spans="1:10" s="11" customFormat="1" ht="12.2" customHeight="1" x14ac:dyDescent="0.2">
      <c r="A3" s="197" t="str">
        <f>+ESF!A3</f>
        <v>Correspondiente del 1 de Enero al 30 de Septiembre de 2024</v>
      </c>
      <c r="B3" s="197"/>
      <c r="C3" s="197"/>
      <c r="D3" s="197"/>
      <c r="E3" s="197"/>
      <c r="F3" s="197"/>
      <c r="G3" s="197"/>
      <c r="H3" s="13"/>
    </row>
    <row r="4" spans="1:10" s="13" customFormat="1" ht="12.2" customHeight="1" x14ac:dyDescent="0.2">
      <c r="A4" s="197" t="s">
        <v>342</v>
      </c>
      <c r="B4" s="197"/>
      <c r="C4" s="197"/>
      <c r="D4" s="197"/>
      <c r="E4" s="197"/>
      <c r="F4" s="197"/>
      <c r="G4" s="197"/>
    </row>
    <row r="5" spans="1:10" s="13" customFormat="1" ht="12.2" customHeight="1" x14ac:dyDescent="0.2">
      <c r="A5" s="164"/>
      <c r="B5" s="164"/>
      <c r="C5" s="164"/>
      <c r="D5" s="164"/>
      <c r="E5" s="164"/>
      <c r="F5" s="164"/>
      <c r="G5" s="164"/>
    </row>
    <row r="6" spans="1:10" ht="12" x14ac:dyDescent="0.2">
      <c r="A6" s="199" t="s">
        <v>343</v>
      </c>
      <c r="B6" s="200"/>
      <c r="C6" s="200"/>
      <c r="D6" s="200"/>
      <c r="E6" s="200"/>
      <c r="F6" s="201"/>
      <c r="G6" s="165">
        <v>2024</v>
      </c>
      <c r="H6" s="45"/>
    </row>
    <row r="7" spans="1:10" s="169" customFormat="1" ht="12" x14ac:dyDescent="0.2">
      <c r="A7" s="166"/>
      <c r="B7" s="166"/>
      <c r="C7" s="166"/>
      <c r="D7" s="166"/>
      <c r="E7" s="166"/>
      <c r="F7" s="166"/>
      <c r="G7" s="167"/>
      <c r="H7" s="168"/>
    </row>
    <row r="8" spans="1:10" ht="12" x14ac:dyDescent="0.2">
      <c r="A8" s="81" t="s">
        <v>392</v>
      </c>
      <c r="B8" s="82"/>
      <c r="C8" s="82"/>
      <c r="D8" s="82"/>
      <c r="E8" s="82"/>
      <c r="F8" s="82"/>
      <c r="G8" s="177">
        <v>1910068434.8399999</v>
      </c>
      <c r="H8" s="47"/>
    </row>
    <row r="9" spans="1:10" ht="12" x14ac:dyDescent="0.2">
      <c r="A9" s="83"/>
      <c r="B9" s="66"/>
      <c r="C9" s="66"/>
      <c r="D9" s="66"/>
      <c r="E9" s="66"/>
      <c r="F9" s="66"/>
      <c r="G9" s="142"/>
      <c r="H9" s="48"/>
    </row>
    <row r="10" spans="1:10" ht="12" x14ac:dyDescent="0.2">
      <c r="A10" s="64" t="s">
        <v>393</v>
      </c>
      <c r="B10" s="64"/>
      <c r="C10" s="89"/>
      <c r="D10" s="89"/>
      <c r="E10" s="89"/>
      <c r="F10" s="89"/>
      <c r="G10" s="143">
        <f>SUM(G11:G16)</f>
        <v>200525.23</v>
      </c>
      <c r="H10" s="49"/>
    </row>
    <row r="11" spans="1:10" ht="12" x14ac:dyDescent="0.2">
      <c r="A11" s="84" t="s">
        <v>394</v>
      </c>
      <c r="B11" s="68" t="s">
        <v>195</v>
      </c>
      <c r="C11" s="88"/>
      <c r="D11" s="88"/>
      <c r="E11" s="88"/>
      <c r="F11" s="88"/>
      <c r="G11" s="144">
        <v>0</v>
      </c>
      <c r="H11" s="15"/>
    </row>
    <row r="12" spans="1:10" ht="12" x14ac:dyDescent="0.2">
      <c r="A12" s="85" t="s">
        <v>395</v>
      </c>
      <c r="B12" s="68" t="s">
        <v>396</v>
      </c>
      <c r="C12" s="88"/>
      <c r="D12" s="88"/>
      <c r="E12" s="88"/>
      <c r="F12" s="88"/>
      <c r="G12" s="144">
        <v>0</v>
      </c>
      <c r="H12" s="15"/>
    </row>
    <row r="13" spans="1:10" ht="12" x14ac:dyDescent="0.2">
      <c r="A13" s="85" t="s">
        <v>397</v>
      </c>
      <c r="B13" s="68" t="s">
        <v>203</v>
      </c>
      <c r="C13" s="88"/>
      <c r="D13" s="88"/>
      <c r="E13" s="88"/>
      <c r="F13" s="88"/>
      <c r="G13" s="144">
        <v>0</v>
      </c>
      <c r="H13" s="15"/>
      <c r="J13" s="19"/>
    </row>
    <row r="14" spans="1:10" ht="12" x14ac:dyDescent="0.2">
      <c r="A14" s="85" t="s">
        <v>398</v>
      </c>
      <c r="B14" s="68" t="s">
        <v>204</v>
      </c>
      <c r="C14" s="88"/>
      <c r="D14" s="88"/>
      <c r="E14" s="88"/>
      <c r="F14" s="88"/>
      <c r="G14" s="144">
        <v>0</v>
      </c>
      <c r="H14" s="15"/>
    </row>
    <row r="15" spans="1:10" ht="12" x14ac:dyDescent="0.2">
      <c r="A15" s="85" t="s">
        <v>399</v>
      </c>
      <c r="B15" s="68" t="s">
        <v>205</v>
      </c>
      <c r="C15" s="88"/>
      <c r="D15" s="88"/>
      <c r="E15" s="88"/>
      <c r="F15" s="88"/>
      <c r="G15" s="144">
        <v>200525.23</v>
      </c>
      <c r="H15" s="15"/>
    </row>
    <row r="16" spans="1:10" ht="12" x14ac:dyDescent="0.2">
      <c r="A16" s="86" t="s">
        <v>400</v>
      </c>
      <c r="B16" s="87" t="s">
        <v>401</v>
      </c>
      <c r="C16" s="88"/>
      <c r="D16" s="88"/>
      <c r="E16" s="88"/>
      <c r="F16" s="88"/>
      <c r="G16" s="144">
        <v>0</v>
      </c>
      <c r="H16" s="15"/>
    </row>
    <row r="17" spans="1:8" ht="12" x14ac:dyDescent="0.2">
      <c r="A17" s="83"/>
      <c r="B17" s="88"/>
      <c r="C17" s="88"/>
      <c r="D17" s="88"/>
      <c r="E17" s="88"/>
      <c r="F17" s="88"/>
      <c r="G17" s="145"/>
      <c r="H17" s="50"/>
    </row>
    <row r="18" spans="1:8" ht="12" x14ac:dyDescent="0.2">
      <c r="A18" s="74" t="s">
        <v>405</v>
      </c>
      <c r="B18" s="89"/>
      <c r="C18" s="89"/>
      <c r="D18" s="89"/>
      <c r="E18" s="89"/>
      <c r="F18" s="89"/>
      <c r="G18" s="143">
        <f>SUM(G19:G21)</f>
        <v>0</v>
      </c>
      <c r="H18" s="49"/>
    </row>
    <row r="19" spans="1:8" ht="12" x14ac:dyDescent="0.2">
      <c r="A19" s="84">
        <v>3.1</v>
      </c>
      <c r="B19" s="87" t="s">
        <v>402</v>
      </c>
      <c r="C19" s="88"/>
      <c r="D19" s="88"/>
      <c r="E19" s="88"/>
      <c r="F19" s="88"/>
      <c r="G19" s="144">
        <v>0</v>
      </c>
      <c r="H19" s="15"/>
    </row>
    <row r="20" spans="1:8" ht="12" x14ac:dyDescent="0.2">
      <c r="A20" s="90">
        <v>3.2</v>
      </c>
      <c r="B20" s="87" t="s">
        <v>403</v>
      </c>
      <c r="C20" s="88"/>
      <c r="D20" s="88"/>
      <c r="E20" s="88"/>
      <c r="F20" s="88"/>
      <c r="G20" s="144">
        <v>0</v>
      </c>
      <c r="H20" s="15"/>
    </row>
    <row r="21" spans="1:8" ht="12" x14ac:dyDescent="0.2">
      <c r="A21" s="90">
        <v>3.3</v>
      </c>
      <c r="B21" s="87" t="s">
        <v>404</v>
      </c>
      <c r="C21" s="88"/>
      <c r="D21" s="88"/>
      <c r="E21" s="88"/>
      <c r="F21" s="88"/>
      <c r="G21" s="146">
        <v>0</v>
      </c>
      <c r="H21" s="15"/>
    </row>
    <row r="22" spans="1:8" ht="12" x14ac:dyDescent="0.2">
      <c r="A22" s="83"/>
      <c r="B22" s="91"/>
      <c r="C22" s="91"/>
      <c r="D22" s="91"/>
      <c r="E22" s="91"/>
      <c r="F22" s="91"/>
      <c r="G22" s="92"/>
      <c r="H22" s="50"/>
    </row>
    <row r="23" spans="1:8" ht="12" x14ac:dyDescent="0.2">
      <c r="A23" s="81" t="s">
        <v>511</v>
      </c>
      <c r="B23" s="82"/>
      <c r="C23" s="82"/>
      <c r="D23" s="82"/>
      <c r="E23" s="82"/>
      <c r="F23" s="82"/>
      <c r="G23" s="177">
        <f>+G8+G10-G18</f>
        <v>1910268960.0699999</v>
      </c>
      <c r="H23" s="51"/>
    </row>
    <row r="24" spans="1:8" x14ac:dyDescent="0.2">
      <c r="A24" s="198" t="s">
        <v>510</v>
      </c>
      <c r="B24" s="198"/>
      <c r="C24" s="198"/>
      <c r="D24" s="198"/>
      <c r="E24" s="198"/>
      <c r="F24" s="198"/>
      <c r="G24" s="198"/>
      <c r="H24" s="44" t="e">
        <f>+#REF!</f>
        <v>#REF!</v>
      </c>
    </row>
    <row r="25" spans="1:8" x14ac:dyDescent="0.2">
      <c r="G25" s="44">
        <f>+EA!E8</f>
        <v>1910268960.0699999</v>
      </c>
      <c r="H25" s="46"/>
    </row>
    <row r="26" spans="1:8" ht="15" customHeight="1" x14ac:dyDescent="0.2">
      <c r="A26" s="3"/>
      <c r="B26" s="3"/>
      <c r="C26" s="3"/>
      <c r="D26" s="3"/>
      <c r="E26" s="3"/>
      <c r="F26" s="3"/>
      <c r="G26" s="44">
        <f>+G23-G25</f>
        <v>0</v>
      </c>
    </row>
    <row r="27" spans="1:8" x14ac:dyDescent="0.2">
      <c r="G27" s="19"/>
    </row>
  </sheetData>
  <mergeCells count="6">
    <mergeCell ref="A1:G1"/>
    <mergeCell ref="A2:G2"/>
    <mergeCell ref="A3:G3"/>
    <mergeCell ref="A4:G4"/>
    <mergeCell ref="A24:G24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A11:A16" numberStoredAsText="1"/>
    <ignoredError sqref="H24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6"/>
  <sheetViews>
    <sheetView showGridLines="0" workbookViewId="0">
      <selection sqref="A1:F1"/>
    </sheetView>
  </sheetViews>
  <sheetFormatPr baseColWidth="10" defaultRowHeight="11.25" x14ac:dyDescent="0.2"/>
  <cols>
    <col min="1" max="1" width="5.7109375" style="12" customWidth="1"/>
    <col min="2" max="2" width="23.7109375" style="12" customWidth="1"/>
    <col min="3" max="4" width="25.7109375" style="12" customWidth="1"/>
    <col min="5" max="5" width="26.42578125" style="12" customWidth="1"/>
    <col min="6" max="6" width="23" style="12" customWidth="1"/>
    <col min="7" max="7" width="5.42578125" style="19" customWidth="1"/>
    <col min="8" max="8" width="13" style="12" bestFit="1" customWidth="1"/>
    <col min="9" max="16384" width="11.42578125" style="12"/>
  </cols>
  <sheetData>
    <row r="1" spans="1:8" s="16" customFormat="1" ht="12.2" customHeight="1" x14ac:dyDescent="0.25">
      <c r="A1" s="202" t="s">
        <v>346</v>
      </c>
      <c r="B1" s="202"/>
      <c r="C1" s="202"/>
      <c r="D1" s="202"/>
      <c r="E1" s="202"/>
      <c r="F1" s="202"/>
      <c r="G1" s="55"/>
    </row>
    <row r="2" spans="1:8" s="16" customFormat="1" ht="12.2" customHeight="1" x14ac:dyDescent="0.25">
      <c r="A2" s="202" t="s">
        <v>345</v>
      </c>
      <c r="B2" s="202"/>
      <c r="C2" s="202"/>
      <c r="D2" s="202"/>
      <c r="E2" s="202"/>
      <c r="F2" s="202"/>
      <c r="G2" s="55"/>
    </row>
    <row r="3" spans="1:8" s="16" customFormat="1" ht="12.2" customHeight="1" x14ac:dyDescent="0.25">
      <c r="A3" s="202" t="str">
        <f>+ESF!A3</f>
        <v>Correspondiente del 1 de Enero al 30 de Septiembre de 2024</v>
      </c>
      <c r="B3" s="202"/>
      <c r="C3" s="202"/>
      <c r="D3" s="202"/>
      <c r="E3" s="202"/>
      <c r="F3" s="202"/>
      <c r="G3" s="55"/>
    </row>
    <row r="4" spans="1:8" s="16" customFormat="1" ht="12.2" customHeight="1" x14ac:dyDescent="0.2">
      <c r="A4" s="197" t="s">
        <v>342</v>
      </c>
      <c r="B4" s="197"/>
      <c r="C4" s="197"/>
      <c r="D4" s="197"/>
      <c r="E4" s="197"/>
      <c r="F4" s="197"/>
      <c r="G4" s="13"/>
    </row>
    <row r="5" spans="1:8" s="16" customFormat="1" ht="12.2" customHeight="1" x14ac:dyDescent="0.2">
      <c r="A5" s="164"/>
      <c r="B5" s="164"/>
      <c r="C5" s="164"/>
      <c r="D5" s="164"/>
      <c r="E5" s="164"/>
      <c r="F5" s="164"/>
      <c r="G5" s="13"/>
    </row>
    <row r="6" spans="1:8" ht="12" x14ac:dyDescent="0.2">
      <c r="A6" s="199" t="s">
        <v>343</v>
      </c>
      <c r="B6" s="200"/>
      <c r="C6" s="200"/>
      <c r="D6" s="200"/>
      <c r="E6" s="201"/>
      <c r="F6" s="170">
        <v>2024</v>
      </c>
      <c r="G6" s="55"/>
    </row>
    <row r="7" spans="1:8" s="172" customFormat="1" ht="12" x14ac:dyDescent="0.2">
      <c r="A7" s="166"/>
      <c r="B7" s="166"/>
      <c r="C7" s="166"/>
      <c r="D7" s="166"/>
      <c r="E7" s="166"/>
      <c r="F7" s="166"/>
      <c r="G7" s="171"/>
    </row>
    <row r="8" spans="1:8" ht="12" x14ac:dyDescent="0.2">
      <c r="A8" s="56" t="s">
        <v>406</v>
      </c>
      <c r="B8" s="76"/>
      <c r="C8" s="76"/>
      <c r="D8" s="76"/>
      <c r="E8" s="76"/>
      <c r="F8" s="147">
        <v>1524300667.1700001</v>
      </c>
      <c r="G8" s="54"/>
      <c r="H8" s="19"/>
    </row>
    <row r="9" spans="1:8" ht="12" x14ac:dyDescent="0.2">
      <c r="A9" s="17"/>
      <c r="B9" s="14"/>
      <c r="C9" s="14"/>
      <c r="D9" s="14"/>
      <c r="E9" s="14"/>
      <c r="F9" s="111"/>
      <c r="G9" s="53"/>
      <c r="H9" s="19"/>
    </row>
    <row r="10" spans="1:8" ht="12" x14ac:dyDescent="0.2">
      <c r="A10" s="64" t="s">
        <v>407</v>
      </c>
      <c r="B10" s="65"/>
      <c r="C10" s="66"/>
      <c r="D10" s="66"/>
      <c r="E10" s="66"/>
      <c r="F10" s="110">
        <f>SUM(F11:F31)</f>
        <v>139652552.74000001</v>
      </c>
      <c r="G10" s="52"/>
      <c r="H10" s="19"/>
    </row>
    <row r="11" spans="1:8" ht="12" x14ac:dyDescent="0.2">
      <c r="A11" s="67">
        <v>2.1</v>
      </c>
      <c r="B11" s="68" t="s">
        <v>223</v>
      </c>
      <c r="C11" s="69"/>
      <c r="D11" s="69"/>
      <c r="E11" s="69"/>
      <c r="F11" s="114">
        <v>0</v>
      </c>
      <c r="G11" s="18"/>
    </row>
    <row r="12" spans="1:8" ht="12" x14ac:dyDescent="0.2">
      <c r="A12" s="67">
        <v>2.2000000000000002</v>
      </c>
      <c r="B12" s="68" t="s">
        <v>220</v>
      </c>
      <c r="C12" s="69"/>
      <c r="D12" s="69"/>
      <c r="E12" s="69"/>
      <c r="F12" s="114">
        <v>7455384.1299999999</v>
      </c>
      <c r="G12" s="18"/>
    </row>
    <row r="13" spans="1:8" ht="12" x14ac:dyDescent="0.2">
      <c r="A13" s="70">
        <v>2.2999999999999998</v>
      </c>
      <c r="B13" s="68" t="s">
        <v>91</v>
      </c>
      <c r="C13" s="69"/>
      <c r="D13" s="69"/>
      <c r="E13" s="69"/>
      <c r="F13" s="114">
        <v>21578481.130000003</v>
      </c>
      <c r="G13" s="18"/>
    </row>
    <row r="14" spans="1:8" ht="12" x14ac:dyDescent="0.2">
      <c r="A14" s="70">
        <v>2.4</v>
      </c>
      <c r="B14" s="68" t="s">
        <v>92</v>
      </c>
      <c r="C14" s="69"/>
      <c r="D14" s="69"/>
      <c r="E14" s="69"/>
      <c r="F14" s="114">
        <v>12760</v>
      </c>
      <c r="G14" s="18"/>
    </row>
    <row r="15" spans="1:8" ht="12" x14ac:dyDescent="0.2">
      <c r="A15" s="70">
        <v>2.5</v>
      </c>
      <c r="B15" s="68" t="s">
        <v>93</v>
      </c>
      <c r="C15" s="69"/>
      <c r="D15" s="69"/>
      <c r="E15" s="69"/>
      <c r="F15" s="114">
        <v>0</v>
      </c>
      <c r="G15" s="18"/>
    </row>
    <row r="16" spans="1:8" ht="12" x14ac:dyDescent="0.2">
      <c r="A16" s="70">
        <v>2.6</v>
      </c>
      <c r="B16" s="68" t="s">
        <v>94</v>
      </c>
      <c r="C16" s="69"/>
      <c r="D16" s="69"/>
      <c r="E16" s="69"/>
      <c r="F16" s="114">
        <v>0</v>
      </c>
      <c r="G16" s="18"/>
    </row>
    <row r="17" spans="1:9" ht="12" x14ac:dyDescent="0.2">
      <c r="A17" s="70">
        <v>2.7</v>
      </c>
      <c r="B17" s="68" t="s">
        <v>95</v>
      </c>
      <c r="C17" s="69"/>
      <c r="D17" s="69"/>
      <c r="E17" s="69"/>
      <c r="F17" s="114">
        <v>0</v>
      </c>
      <c r="G17" s="18"/>
      <c r="I17" s="12" t="s">
        <v>438</v>
      </c>
    </row>
    <row r="18" spans="1:9" ht="12" x14ac:dyDescent="0.2">
      <c r="A18" s="70">
        <v>2.8</v>
      </c>
      <c r="B18" s="68" t="s">
        <v>96</v>
      </c>
      <c r="C18" s="69"/>
      <c r="D18" s="69"/>
      <c r="E18" s="69"/>
      <c r="F18" s="114">
        <v>1674129.5499999998</v>
      </c>
      <c r="G18" s="18"/>
    </row>
    <row r="19" spans="1:9" ht="12" x14ac:dyDescent="0.2">
      <c r="A19" s="70">
        <v>2.9</v>
      </c>
      <c r="B19" s="68" t="s">
        <v>98</v>
      </c>
      <c r="C19" s="69"/>
      <c r="D19" s="69"/>
      <c r="E19" s="69"/>
      <c r="F19" s="114">
        <v>0</v>
      </c>
      <c r="G19" s="18"/>
    </row>
    <row r="20" spans="1:9" ht="12" x14ac:dyDescent="0.2">
      <c r="A20" s="70" t="s">
        <v>408</v>
      </c>
      <c r="B20" s="68" t="s">
        <v>409</v>
      </c>
      <c r="C20" s="69"/>
      <c r="D20" s="69"/>
      <c r="E20" s="69"/>
      <c r="F20" s="114">
        <v>0</v>
      </c>
      <c r="G20" s="18"/>
    </row>
    <row r="21" spans="1:9" ht="12" x14ac:dyDescent="0.2">
      <c r="A21" s="70" t="s">
        <v>410</v>
      </c>
      <c r="B21" s="68" t="s">
        <v>100</v>
      </c>
      <c r="C21" s="69"/>
      <c r="D21" s="69"/>
      <c r="E21" s="69"/>
      <c r="F21" s="114">
        <v>148583.04000000001</v>
      </c>
      <c r="G21" s="18"/>
    </row>
    <row r="22" spans="1:9" ht="12" x14ac:dyDescent="0.2">
      <c r="A22" s="70" t="s">
        <v>411</v>
      </c>
      <c r="B22" s="68" t="s">
        <v>412</v>
      </c>
      <c r="C22" s="69"/>
      <c r="D22" s="69"/>
      <c r="E22" s="69"/>
      <c r="F22" s="114">
        <v>6501510.3099999996</v>
      </c>
      <c r="G22" s="18"/>
    </row>
    <row r="23" spans="1:9" ht="12" x14ac:dyDescent="0.2">
      <c r="A23" s="70" t="s">
        <v>413</v>
      </c>
      <c r="B23" s="68" t="s">
        <v>414</v>
      </c>
      <c r="C23" s="69"/>
      <c r="D23" s="69"/>
      <c r="E23" s="69"/>
      <c r="F23" s="114">
        <v>102281704.58</v>
      </c>
      <c r="G23" s="18"/>
    </row>
    <row r="24" spans="1:9" ht="12" x14ac:dyDescent="0.2">
      <c r="A24" s="70" t="s">
        <v>415</v>
      </c>
      <c r="B24" s="68" t="s">
        <v>416</v>
      </c>
      <c r="C24" s="69"/>
      <c r="D24" s="69"/>
      <c r="E24" s="69"/>
      <c r="F24" s="114">
        <v>0</v>
      </c>
      <c r="G24" s="18"/>
    </row>
    <row r="25" spans="1:9" ht="12" x14ac:dyDescent="0.2">
      <c r="A25" s="70" t="s">
        <v>417</v>
      </c>
      <c r="B25" s="68" t="s">
        <v>418</v>
      </c>
      <c r="C25" s="69"/>
      <c r="D25" s="69"/>
      <c r="E25" s="69"/>
      <c r="F25" s="114">
        <v>0</v>
      </c>
      <c r="G25" s="18"/>
    </row>
    <row r="26" spans="1:9" ht="12" x14ac:dyDescent="0.2">
      <c r="A26" s="70" t="s">
        <v>419</v>
      </c>
      <c r="B26" s="68" t="s">
        <v>420</v>
      </c>
      <c r="C26" s="69"/>
      <c r="D26" s="69"/>
      <c r="E26" s="69"/>
      <c r="F26" s="114">
        <v>0</v>
      </c>
      <c r="G26" s="18"/>
    </row>
    <row r="27" spans="1:9" ht="12" x14ac:dyDescent="0.2">
      <c r="A27" s="70" t="s">
        <v>421</v>
      </c>
      <c r="B27" s="68" t="s">
        <v>422</v>
      </c>
      <c r="C27" s="69"/>
      <c r="D27" s="69"/>
      <c r="E27" s="69"/>
      <c r="F27" s="114">
        <v>0</v>
      </c>
      <c r="G27" s="18"/>
    </row>
    <row r="28" spans="1:9" ht="12" x14ac:dyDescent="0.2">
      <c r="A28" s="70" t="s">
        <v>423</v>
      </c>
      <c r="B28" s="68" t="s">
        <v>424</v>
      </c>
      <c r="C28" s="69"/>
      <c r="D28" s="69"/>
      <c r="E28" s="69"/>
      <c r="F28" s="114">
        <v>0</v>
      </c>
      <c r="G28" s="18"/>
    </row>
    <row r="29" spans="1:9" ht="12" x14ac:dyDescent="0.2">
      <c r="A29" s="70" t="s">
        <v>425</v>
      </c>
      <c r="B29" s="68" t="s">
        <v>426</v>
      </c>
      <c r="C29" s="69"/>
      <c r="D29" s="69"/>
      <c r="E29" s="69"/>
      <c r="F29" s="114">
        <v>0</v>
      </c>
      <c r="G29" s="18"/>
    </row>
    <row r="30" spans="1:9" ht="12" x14ac:dyDescent="0.2">
      <c r="A30" s="70" t="s">
        <v>427</v>
      </c>
      <c r="B30" s="68" t="s">
        <v>428</v>
      </c>
      <c r="C30" s="69"/>
      <c r="D30" s="69"/>
      <c r="E30" s="69"/>
      <c r="F30" s="114">
        <v>0</v>
      </c>
      <c r="G30" s="18"/>
    </row>
    <row r="31" spans="1:9" ht="12" x14ac:dyDescent="0.2">
      <c r="A31" s="70" t="s">
        <v>429</v>
      </c>
      <c r="B31" s="68" t="s">
        <v>430</v>
      </c>
      <c r="C31" s="71"/>
      <c r="D31" s="71"/>
      <c r="E31" s="71"/>
      <c r="F31" s="114">
        <v>0</v>
      </c>
      <c r="G31" s="18"/>
    </row>
    <row r="32" spans="1:9" ht="12" x14ac:dyDescent="0.2">
      <c r="A32" s="72"/>
      <c r="B32" s="73"/>
      <c r="C32" s="73"/>
      <c r="D32" s="73"/>
      <c r="E32" s="73"/>
      <c r="F32" s="113"/>
    </row>
    <row r="33" spans="1:7" ht="12" x14ac:dyDescent="0.2">
      <c r="A33" s="74" t="s">
        <v>431</v>
      </c>
      <c r="B33" s="66"/>
      <c r="C33" s="66"/>
      <c r="D33" s="66"/>
      <c r="E33" s="66"/>
      <c r="F33" s="112">
        <f>SUM(F34:F40)</f>
        <v>130249019.92</v>
      </c>
      <c r="G33" s="52"/>
    </row>
    <row r="34" spans="1:7" ht="12" x14ac:dyDescent="0.2">
      <c r="A34" s="70" t="s">
        <v>432</v>
      </c>
      <c r="B34" s="68" t="s">
        <v>292</v>
      </c>
      <c r="C34" s="68"/>
      <c r="D34" s="69"/>
      <c r="E34" s="69"/>
      <c r="F34" s="114">
        <f>+EA!E182</f>
        <v>123443766.34999999</v>
      </c>
      <c r="G34" s="18"/>
    </row>
    <row r="35" spans="1:7" ht="12" x14ac:dyDescent="0.2">
      <c r="A35" s="70" t="s">
        <v>433</v>
      </c>
      <c r="B35" s="68" t="s">
        <v>19</v>
      </c>
      <c r="C35" s="68"/>
      <c r="D35" s="69"/>
      <c r="E35" s="69"/>
      <c r="F35" s="114">
        <v>0</v>
      </c>
      <c r="G35" s="18"/>
    </row>
    <row r="36" spans="1:7" ht="12" x14ac:dyDescent="0.2">
      <c r="A36" s="70" t="s">
        <v>434</v>
      </c>
      <c r="B36" s="68" t="s">
        <v>302</v>
      </c>
      <c r="C36" s="68"/>
      <c r="D36" s="69"/>
      <c r="E36" s="69"/>
      <c r="F36" s="114">
        <v>0</v>
      </c>
      <c r="G36" s="18"/>
    </row>
    <row r="37" spans="1:7" ht="12" x14ac:dyDescent="0.2">
      <c r="A37" s="70" t="s">
        <v>538</v>
      </c>
      <c r="B37" s="68" t="s">
        <v>308</v>
      </c>
      <c r="C37" s="68"/>
      <c r="D37" s="69"/>
      <c r="E37" s="69"/>
      <c r="F37" s="114">
        <f>+EA!E200</f>
        <v>10418.620000000001</v>
      </c>
      <c r="G37" s="18"/>
    </row>
    <row r="38" spans="1:7" ht="12" x14ac:dyDescent="0.2">
      <c r="A38" s="70" t="s">
        <v>540</v>
      </c>
      <c r="B38" s="68" t="s">
        <v>316</v>
      </c>
      <c r="C38" s="68"/>
      <c r="D38" s="69"/>
      <c r="E38" s="69"/>
      <c r="F38" s="114">
        <f>+EA!E210</f>
        <v>6501510.3099999996</v>
      </c>
      <c r="G38" s="18"/>
    </row>
    <row r="39" spans="1:7" ht="12" x14ac:dyDescent="0.2">
      <c r="A39" s="70" t="s">
        <v>435</v>
      </c>
      <c r="B39" s="68" t="s">
        <v>539</v>
      </c>
      <c r="C39" s="68"/>
      <c r="D39" s="69"/>
      <c r="E39" s="69"/>
      <c r="F39" s="114">
        <v>0</v>
      </c>
      <c r="G39" s="18"/>
    </row>
    <row r="40" spans="1:7" ht="12" x14ac:dyDescent="0.2">
      <c r="A40" s="70" t="s">
        <v>436</v>
      </c>
      <c r="B40" s="68" t="s">
        <v>437</v>
      </c>
      <c r="C40" s="68"/>
      <c r="D40" s="69"/>
      <c r="E40" s="69"/>
      <c r="F40" s="114">
        <v>293324.64</v>
      </c>
      <c r="G40" s="18"/>
    </row>
    <row r="41" spans="1:7" ht="12" x14ac:dyDescent="0.2">
      <c r="A41" s="72"/>
      <c r="B41" s="73"/>
      <c r="C41" s="73"/>
      <c r="D41" s="73"/>
      <c r="E41" s="73"/>
      <c r="F41" s="77"/>
    </row>
    <row r="42" spans="1:7" ht="12" x14ac:dyDescent="0.2">
      <c r="A42" s="75" t="s">
        <v>512</v>
      </c>
      <c r="B42" s="76"/>
      <c r="C42" s="76"/>
      <c r="D42" s="76"/>
      <c r="E42" s="76"/>
      <c r="F42" s="147">
        <f>+F8-F10+F33</f>
        <v>1514897134.3500001</v>
      </c>
      <c r="G42" s="52"/>
    </row>
    <row r="43" spans="1:7" x14ac:dyDescent="0.2">
      <c r="A43" s="190" t="s">
        <v>510</v>
      </c>
      <c r="B43" s="190"/>
      <c r="C43" s="190"/>
      <c r="D43" s="190"/>
      <c r="E43" s="190"/>
      <c r="F43" s="190"/>
      <c r="G43" s="190"/>
    </row>
    <row r="44" spans="1:7" ht="15" customHeight="1" x14ac:dyDescent="0.2">
      <c r="A44" s="3"/>
      <c r="B44" s="3"/>
      <c r="C44" s="3"/>
      <c r="D44" s="3"/>
      <c r="E44" s="3"/>
      <c r="F44" s="93">
        <f>+EA!E94</f>
        <v>1514897134.3499999</v>
      </c>
      <c r="G44" s="44">
        <f>+G42-G43</f>
        <v>0</v>
      </c>
    </row>
    <row r="45" spans="1:7" x14ac:dyDescent="0.2">
      <c r="F45" s="44">
        <f>+F44-F42</f>
        <v>0</v>
      </c>
    </row>
    <row r="46" spans="1:7" x14ac:dyDescent="0.2">
      <c r="F46" s="44">
        <f>+F42-F44</f>
        <v>0</v>
      </c>
    </row>
  </sheetData>
  <mergeCells count="6">
    <mergeCell ref="A1:F1"/>
    <mergeCell ref="A2:F2"/>
    <mergeCell ref="A4:F4"/>
    <mergeCell ref="A3:F3"/>
    <mergeCell ref="A43:G43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G2 A3" unlockedFormula="1"/>
    <ignoredError sqref="A20:A31 A34:A36 A37:A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Celina Dueñas</cp:lastModifiedBy>
  <cp:lastPrinted>2024-10-10T22:17:53Z</cp:lastPrinted>
  <dcterms:created xsi:type="dcterms:W3CDTF">2012-12-11T20:36:24Z</dcterms:created>
  <dcterms:modified xsi:type="dcterms:W3CDTF">2024-10-22T20:06:17Z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