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portes de transparencia\reportes 2024\tercer trimestre 2024\integrados\"/>
    </mc:Choice>
  </mc:AlternateContent>
  <xr:revisionPtr revIDLastSave="0" documentId="13_ncr:1_{B2FD98CA-3A50-44BB-920C-680A709049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IF_GTO_PJEG_03_24" sheetId="4" r:id="rId1"/>
  </sheets>
  <definedNames>
    <definedName name="_xlnm._FilterDatabase" localSheetId="0" hidden="1">EAIF_GTO_PJEG_03_24!#REF!</definedName>
  </definedNames>
  <calcPr calcId="191029"/>
  <fileRecoveryPr autoRecover="0"/>
</workbook>
</file>

<file path=xl/calcChain.xml><?xml version="1.0" encoding="utf-8"?>
<calcChain xmlns="http://schemas.openxmlformats.org/spreadsheetml/2006/main">
  <c r="C35" i="4" l="1"/>
  <c r="D35" i="4" s="1"/>
  <c r="E35" i="4"/>
  <c r="F35" i="4"/>
  <c r="G35" i="4" s="1"/>
  <c r="C39" i="4"/>
  <c r="D41" i="4"/>
  <c r="D42" i="4"/>
  <c r="D43" i="4"/>
  <c r="D44" i="4"/>
  <c r="D45" i="4"/>
  <c r="G15" i="4"/>
  <c r="G16" i="4" s="1"/>
  <c r="F30" i="4" l="1"/>
  <c r="C30" i="4"/>
  <c r="C37" i="4" s="1"/>
  <c r="E30" i="4"/>
  <c r="B30" i="4"/>
  <c r="G30" i="4" l="1"/>
  <c r="G37" i="4" l="1"/>
  <c r="G38" i="4" s="1"/>
  <c r="D30" i="4"/>
  <c r="F47" i="4"/>
  <c r="E47" i="4"/>
  <c r="D47" i="4"/>
  <c r="C47" i="4"/>
  <c r="C51" i="4" s="1"/>
  <c r="B47" i="4"/>
  <c r="D39" i="4"/>
  <c r="D51" i="4" s="1"/>
  <c r="E39" i="4"/>
  <c r="B39" i="4"/>
  <c r="E51" i="4" l="1"/>
  <c r="B51" i="4"/>
  <c r="G47" i="4"/>
  <c r="F39" i="4"/>
  <c r="D37" i="4"/>
  <c r="E37" i="4"/>
  <c r="F37" i="4"/>
  <c r="B37" i="4"/>
  <c r="C15" i="4"/>
  <c r="D15" i="4"/>
  <c r="E15" i="4"/>
  <c r="F15" i="4"/>
  <c r="B15" i="4"/>
  <c r="G39" i="4" l="1"/>
  <c r="G51" i="4" s="1"/>
  <c r="G52" i="4" s="1"/>
  <c r="F51" i="4"/>
</calcChain>
</file>

<file path=xl/sharedStrings.xml><?xml version="1.0" encoding="utf-8"?>
<sst xmlns="http://schemas.openxmlformats.org/spreadsheetml/2006/main" count="77" uniqueCount="53">
  <si>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</si>
  <si>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</si>
  <si>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</si>
  <si>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</si>
  <si>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</si>
  <si>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</si>
  <si>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</si>
  <si>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</si>
  <si>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</si>
  <si>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</si>
  <si>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</si>
  <si>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</si>
  <si>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</si>
  <si>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</si>
  <si>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</si>
  <si>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</si>
  <si>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</si>
  <si>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</si>
  <si>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</si>
  <si>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</si>
  <si>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</si>
  <si>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</si>
  <si>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</si>
  <si>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</si>
  <si>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</si>
  <si>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</si>
  <si>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</si>
  <si>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</si>
  <si>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</si>
  <si>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</si>
  <si>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</si>
  <si>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</si>
  <si>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</si>
  <si>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</si>
  <si>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</si>
  <si>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</si>
  <si>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 xml:space="preserve"> 1. No Etiquetado</t>
  </si>
  <si>
    <t xml:space="preserve">    11. Recursos Fiscales</t>
  </si>
  <si>
    <t xml:space="preserve">    12. Financiamiento interno</t>
  </si>
  <si>
    <t xml:space="preserve">    13. Financiamiento externo</t>
  </si>
  <si>
    <t xml:space="preserve">    14. Ingresos propios</t>
  </si>
  <si>
    <t xml:space="preserve">    15. Recursos federales</t>
  </si>
  <si>
    <t xml:space="preserve">    16. Recursos estatales</t>
  </si>
  <si>
    <t xml:space="preserve">    17. Otros recursos de libre disposición</t>
  </si>
  <si>
    <t xml:space="preserve"> 2. Etiquetado</t>
  </si>
  <si>
    <t xml:space="preserve">    25. Recursos Federales</t>
  </si>
  <si>
    <t xml:space="preserve">    26. Recursos Estatales</t>
  </si>
  <si>
    <t xml:space="preserve">    27. Otros Recursos de Transferencias Federales Etiquetadas</t>
  </si>
  <si>
    <t xml:space="preserve">        Total</t>
  </si>
  <si>
    <t>Bajo protesta de decir verdad declaramos que los Estados Financieros y sus notas, son razonablemente correctos y son responsabilidad del emisor.</t>
  </si>
  <si>
    <t>Ingresos de los Entes Públicos de los Poderes Legislativo y Judicial, de los Órganos Autónomos y del Sector Paraestatal o Paramunicipal, así como de las Empresas Productivas del Estado</t>
  </si>
  <si>
    <t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</si>
  <si>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Poder Judicial del Estado de Guanajuato
Estado Analítico de Ingresos por Fuente de Financiamiento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</si>
</sst>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0" fontId="7" fillId="0" borderId="3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4" fontId="12" fillId="0" borderId="9" xfId="9" applyNumberFormat="1" applyFont="1" applyBorder="1" applyProtection="1">
      <protection locked="0"/>
    </xf>
    <xf numFmtId="4" fontId="12" fillId="0" borderId="11" xfId="9" applyNumberFormat="1" applyFont="1" applyBorder="1" applyProtection="1">
      <protection locked="0"/>
    </xf>
    <xf numFmtId="4" fontId="8" fillId="0" borderId="9" xfId="18" applyNumberFormat="1" applyFont="1" applyBorder="1" applyProtection="1">
      <protection locked="0"/>
    </xf>
    <xf numFmtId="0" fontId="7" fillId="0" borderId="0" xfId="8" quotePrefix="1" applyFont="1" applyAlignment="1" applyProtection="1">
      <alignment horizontal="center" vertical="top"/>
      <protection locked="0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wrapText="1"/>
    </xf>
    <xf numFmtId="4" fontId="3" fillId="0" borderId="8" xfId="9" applyNumberFormat="1" applyFont="1" applyBorder="1" applyAlignment="1" applyProtection="1">
      <alignment vertical="top"/>
      <protection locked="0"/>
    </xf>
    <xf numFmtId="4" fontId="3" fillId="0" borderId="1" xfId="9" applyNumberFormat="1" applyFont="1" applyBorder="1" applyAlignment="1" applyProtection="1">
      <alignment vertical="top"/>
      <protection locked="0"/>
    </xf>
    <xf numFmtId="4" fontId="6" fillId="0" borderId="6" xfId="9" applyNumberFormat="1" applyFont="1" applyBorder="1" applyAlignment="1" applyProtection="1">
      <alignment horizontal="left"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7" fillId="0" borderId="0" xfId="9" applyFont="1" applyAlignment="1" applyProtection="1">
      <alignment horizontal="left" vertical="top" wrapText="1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8" fillId="0" borderId="11" xfId="18" applyNumberFormat="1" applyFont="1" applyBorder="1" applyProtection="1">
      <protection locked="0"/>
    </xf>
    <xf numFmtId="0" fontId="8" fillId="0" borderId="4" xfId="0" applyFont="1" applyBorder="1" applyAlignment="1">
      <alignment horizontal="left" vertical="center"/>
    </xf>
    <xf numFmtId="4" fontId="8" fillId="0" borderId="4" xfId="9" applyNumberFormat="1" applyFont="1" applyBorder="1" applyAlignment="1" applyProtection="1">
      <alignment vertical="top"/>
      <protection locked="0"/>
    </xf>
    <xf numFmtId="4" fontId="6" fillId="0" borderId="5" xfId="9" applyNumberFormat="1" applyFont="1" applyBorder="1" applyAlignment="1" applyProtection="1">
      <alignment horizontal="left" vertical="top"/>
      <protection locked="0"/>
    </xf>
    <xf numFmtId="4" fontId="7" fillId="0" borderId="2" xfId="0" applyNumberFormat="1" applyFont="1" applyBorder="1" applyAlignment="1" applyProtection="1">
      <alignment wrapText="1"/>
      <protection locked="0"/>
    </xf>
    <xf numFmtId="4" fontId="7" fillId="0" borderId="11" xfId="0" applyNumberFormat="1" applyFont="1" applyBorder="1" applyAlignment="1" applyProtection="1">
      <alignment wrapText="1"/>
      <protection locked="0"/>
    </xf>
    <xf numFmtId="4" fontId="8" fillId="0" borderId="4" xfId="8" applyNumberFormat="1" applyFont="1" applyBorder="1" applyProtection="1">
      <protection locked="0"/>
    </xf>
    <xf numFmtId="4" fontId="8" fillId="0" borderId="10" xfId="8" applyNumberFormat="1" applyFont="1" applyBorder="1" applyProtection="1">
      <protection locked="0"/>
    </xf>
    <xf numFmtId="0" fontId="7" fillId="0" borderId="5" xfId="8" quotePrefix="1" applyFont="1" applyBorder="1" applyAlignment="1" applyProtection="1">
      <alignment horizontal="center" vertical="top"/>
      <protection locked="0"/>
    </xf>
    <xf numFmtId="0" fontId="3" fillId="0" borderId="9" xfId="8" applyFont="1" applyBorder="1" applyAlignment="1" applyProtection="1">
      <alignment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0" fontId="3" fillId="0" borderId="11" xfId="8" applyFont="1" applyBorder="1" applyAlignment="1" applyProtection="1">
      <alignment vertical="top"/>
      <protection locked="0"/>
    </xf>
    <xf numFmtId="0" fontId="3" fillId="0" borderId="11" xfId="8" applyFont="1" applyBorder="1" applyAlignment="1" applyProtection="1">
      <alignment vertical="top" wrapText="1"/>
      <protection locked="0"/>
    </xf>
    <xf numFmtId="0" fontId="6" fillId="0" borderId="4" xfId="8" applyFont="1" applyBorder="1" applyAlignment="1" applyProtection="1">
      <alignment horizontal="left" vertical="top" indent="7"/>
      <protection locked="0"/>
    </xf>
    <xf numFmtId="0" fontId="8" fillId="0" borderId="9" xfId="8" applyFont="1" applyBorder="1" applyAlignment="1">
      <alignment horizontal="left" vertical="top"/>
    </xf>
    <xf numFmtId="0" fontId="7" fillId="0" borderId="11" xfId="8" applyFont="1" applyBorder="1" applyAlignment="1">
      <alignment horizontal="left" vertical="top" indent="1"/>
    </xf>
    <xf numFmtId="0" fontId="7" fillId="0" borderId="11" xfId="8" applyFont="1" applyBorder="1" applyAlignment="1">
      <alignment horizontal="center" vertical="top"/>
    </xf>
    <xf numFmtId="0" fontId="8" fillId="0" borderId="11" xfId="9" applyFont="1" applyBorder="1" applyAlignment="1">
      <alignment horizontal="left" vertical="top" wrapText="1"/>
    </xf>
    <xf numFmtId="0" fontId="8" fillId="0" borderId="11" xfId="8" applyFont="1" applyBorder="1" applyAlignment="1">
      <alignment vertical="top"/>
    </xf>
    <xf numFmtId="0" fontId="7" fillId="0" borderId="10" xfId="8" applyFont="1" applyBorder="1" applyAlignment="1">
      <alignment horizontal="left" vertical="top"/>
    </xf>
    <xf numFmtId="0" fontId="8" fillId="0" borderId="4" xfId="8" quotePrefix="1" applyFont="1" applyBorder="1" applyAlignment="1">
      <alignment vertical="top"/>
    </xf>
    <xf numFmtId="0" fontId="7" fillId="0" borderId="9" xfId="0" applyFont="1" applyBorder="1" applyAlignment="1">
      <alignment horizontal="left" vertical="center"/>
    </xf>
    <xf numFmtId="0" fontId="8" fillId="0" borderId="4" xfId="9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>
      <alignment horizontal="left" vertical="top" wrapText="1" indent="1"/>
    </xf>
    <xf numFmtId="0" fontId="7" fillId="0" borderId="11" xfId="8" applyFont="1" applyBorder="1" applyAlignment="1">
      <alignment horizontal="left" wrapText="1" indent="1"/>
    </xf>
    <xf numFmtId="4" fontId="12" fillId="3" borderId="11" xfId="8" applyNumberFormat="1" applyFont="1" applyFill="1" applyBorder="1" applyProtection="1">
      <protection locked="0"/>
    </xf>
    <xf numFmtId="0" fontId="0" fillId="0" borderId="0" xfId="8" applyFont="1" applyAlignment="1" applyProtection="1">
      <alignment horizontal="left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 applyProtection="1">
      <alignment horizontal="center" vertical="center" wrapText="1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8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2362200</xdr:colOff>
      <xdr:row>60</xdr:row>
      <xdr:rowOff>0</xdr:rowOff>
    </xdr:from>
    <xdr:to>
      <xdr:col>1</xdr:col>
      <xdr:colOff>514349</xdr:colOff>
      <xdr:row>63</xdr:row>
      <xdr:rowOff>64078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62200" y="10344150"/>
          <a:ext cx="1924049" cy="492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Dra. Carmen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G. Alcalde Maycotte.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Directora de Administración.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342900</xdr:colOff>
      <xdr:row>60</xdr:row>
      <xdr:rowOff>1</xdr:rowOff>
    </xdr:from>
    <xdr:to>
      <xdr:col>3</xdr:col>
      <xdr:colOff>190500</xdr:colOff>
      <xdr:row>62</xdr:row>
      <xdr:rowOff>76201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19550" y="10525126"/>
          <a:ext cx="200025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Elizabeth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García Tena.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 de Presupuesto.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962024</xdr:colOff>
      <xdr:row>59</xdr:row>
      <xdr:rowOff>133350</xdr:rowOff>
    </xdr:from>
    <xdr:to>
      <xdr:col>7</xdr:col>
      <xdr:colOff>28575</xdr:colOff>
      <xdr:row>63</xdr:row>
      <xdr:rowOff>19050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10499" y="10515600"/>
          <a:ext cx="2181226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Pedro Landín González</a:t>
          </a:r>
          <a:r>
            <a:rPr lang="es-MX" sz="800" b="1" baseline="0">
              <a:latin typeface="Arial" pitchFamily="34" charset="0"/>
              <a:cs typeface="Arial" pitchFamily="34" charset="0"/>
            </a:rPr>
            <a:t>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Contralor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28575</xdr:colOff>
      <xdr:row>57</xdr:row>
      <xdr:rowOff>38100</xdr:rowOff>
    </xdr:from>
    <xdr:to>
      <xdr:col>1</xdr:col>
      <xdr:colOff>0</xdr:colOff>
      <xdr:row>59</xdr:row>
      <xdr:rowOff>0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" y="16849725"/>
          <a:ext cx="119062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Firma:</a:t>
          </a:r>
        </a:p>
      </xdr:txBody>
    </xdr:sp>
    <xdr:clientData/>
  </xdr:twoCellAnchor>
  <xdr:twoCellAnchor>
    <xdr:from>
      <xdr:col>0</xdr:col>
      <xdr:colOff>0</xdr:colOff>
      <xdr:row>59</xdr:row>
      <xdr:rowOff>133349</xdr:rowOff>
    </xdr:from>
    <xdr:to>
      <xdr:col>0</xdr:col>
      <xdr:colOff>2371725</xdr:colOff>
      <xdr:row>63</xdr:row>
      <xdr:rowOff>104774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0334624"/>
          <a:ext cx="23717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Mgdo. Héctor Tinajero Muñoz.</a:t>
          </a:r>
        </a:p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Presidente </a:t>
          </a:r>
          <a:r>
            <a:rPr lang="es-MX" sz="800" b="0" baseline="0">
              <a:latin typeface="Arial" pitchFamily="34" charset="0"/>
              <a:cs typeface="Arial" pitchFamily="34" charset="0"/>
            </a:rPr>
            <a:t>del Supremo Tribunal de Justicia y del Consejo del Poder Judicial</a:t>
          </a:r>
          <a:r>
            <a:rPr lang="es-MX" sz="800" b="1" baseline="0">
              <a:latin typeface="Arial" pitchFamily="34" charset="0"/>
              <a:cs typeface="Arial" pitchFamily="34" charset="0"/>
            </a:rPr>
            <a:t>.</a:t>
          </a:r>
          <a:endParaRPr lang="es-MX" sz="8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19050</xdr:colOff>
      <xdr:row>60</xdr:row>
      <xdr:rowOff>0</xdr:rowOff>
    </xdr:from>
    <xdr:to>
      <xdr:col>4</xdr:col>
      <xdr:colOff>952500</xdr:colOff>
      <xdr:row>63</xdr:row>
      <xdr:rowOff>114300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48350" y="10525125"/>
          <a:ext cx="19526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Berenice Villegas Negrete.</a:t>
          </a:r>
          <a:endParaRPr lang="es-MX" sz="8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del Fondo Auxiliar para la Impartición de Justicia.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28575</xdr:rowOff>
    </xdr:from>
    <xdr:to>
      <xdr:col>0</xdr:col>
      <xdr:colOff>823555</xdr:colOff>
      <xdr:row>0</xdr:row>
      <xdr:rowOff>748575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70" b="8587"/>
        <a:stretch/>
      </xdr:blipFill>
      <xdr:spPr>
        <a:xfrm>
          <a:off x="38100" y="28575"/>
          <a:ext cx="78545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showGridLines="0" tabSelected="1" zoomScaleNormal="100" workbookViewId="0">
      <selection activeCell="B68" sqref="B68"/>
    </sheetView>
  </sheetViews>
  <sheetFormatPr baseColWidth="10" defaultRowHeight="11.25" x14ac:dyDescent="0.2"/>
  <cols>
    <col min="1" max="1" width="66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s="3" customFormat="1" ht="61.5" customHeight="1" x14ac:dyDescent="0.2">
      <c r="A1" s="55" t="s">
        <v>52</v>
      </c>
      <c r="B1" s="55"/>
      <c r="C1" s="55"/>
      <c r="D1" s="55"/>
      <c r="E1" s="55"/>
      <c r="F1" s="55"/>
      <c r="G1" s="55"/>
    </row>
    <row r="2" spans="1:7" s="3" customFormat="1" x14ac:dyDescent="0.2">
      <c r="A2" s="56" t="s">
        <v>14</v>
      </c>
      <c r="B2" s="55" t="s">
        <v>22</v>
      </c>
      <c r="C2" s="55"/>
      <c r="D2" s="55"/>
      <c r="E2" s="55"/>
      <c r="F2" s="55"/>
      <c r="G2" s="57" t="s">
        <v>19</v>
      </c>
    </row>
    <row r="3" spans="1:7" s="1" customFormat="1" ht="24.95" customHeight="1" x14ac:dyDescent="0.2">
      <c r="A3" s="56"/>
      <c r="B3" s="4" t="s">
        <v>15</v>
      </c>
      <c r="C3" s="4" t="s">
        <v>20</v>
      </c>
      <c r="D3" s="4" t="s">
        <v>16</v>
      </c>
      <c r="E3" s="4" t="s">
        <v>17</v>
      </c>
      <c r="F3" s="5" t="s">
        <v>18</v>
      </c>
      <c r="G3" s="58"/>
    </row>
    <row r="4" spans="1:7" s="1" customFormat="1" x14ac:dyDescent="0.2">
      <c r="A4" s="56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</row>
    <row r="5" spans="1:7" x14ac:dyDescent="0.2">
      <c r="A5" s="37" t="s">
        <v>0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4">
        <v>0</v>
      </c>
    </row>
    <row r="6" spans="1:7" x14ac:dyDescent="0.2">
      <c r="A6" s="38" t="s">
        <v>1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</row>
    <row r="7" spans="1:7" x14ac:dyDescent="0.2">
      <c r="A7" s="39" t="s">
        <v>2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 x14ac:dyDescent="0.2">
      <c r="A8" s="39" t="s">
        <v>3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 x14ac:dyDescent="0.2">
      <c r="A9" s="39" t="s">
        <v>4</v>
      </c>
      <c r="B9" s="14">
        <v>76491495</v>
      </c>
      <c r="C9" s="14">
        <v>100527667.45999999</v>
      </c>
      <c r="D9" s="14">
        <v>177019162.46000001</v>
      </c>
      <c r="E9" s="14">
        <v>167116387.5</v>
      </c>
      <c r="F9" s="14">
        <v>167116387.5</v>
      </c>
      <c r="G9" s="14">
        <v>90624892.5</v>
      </c>
    </row>
    <row r="10" spans="1:7" x14ac:dyDescent="0.2">
      <c r="A10" s="38" t="s">
        <v>5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">
      <c r="A11" s="39" t="s">
        <v>24</v>
      </c>
      <c r="B11" s="14">
        <v>20162715</v>
      </c>
      <c r="C11" s="14">
        <v>1815350.37</v>
      </c>
      <c r="D11" s="14">
        <v>21978065.370000001</v>
      </c>
      <c r="E11" s="14">
        <v>19134851.140000001</v>
      </c>
      <c r="F11" s="14">
        <v>19134851.140000001</v>
      </c>
      <c r="G11" s="14">
        <v>-1027863.86</v>
      </c>
    </row>
    <row r="12" spans="1:7" ht="22.5" x14ac:dyDescent="0.2">
      <c r="A12" s="40" t="s">
        <v>25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53">
        <v>0</v>
      </c>
    </row>
    <row r="13" spans="1:7" ht="22.5" x14ac:dyDescent="0.2">
      <c r="A13" s="40" t="s">
        <v>26</v>
      </c>
      <c r="B13" s="14">
        <v>2342676865</v>
      </c>
      <c r="C13" s="14">
        <v>0</v>
      </c>
      <c r="D13" s="14">
        <v>2342676865</v>
      </c>
      <c r="E13" s="14">
        <v>1723817196.2</v>
      </c>
      <c r="F13" s="14">
        <v>1723817196.2</v>
      </c>
      <c r="G13" s="14">
        <v>-618859668.79999995</v>
      </c>
    </row>
    <row r="14" spans="1:7" ht="12.75" customHeight="1" x14ac:dyDescent="0.2">
      <c r="A14" s="39" t="s">
        <v>6</v>
      </c>
      <c r="B14" s="14">
        <v>0</v>
      </c>
      <c r="C14" s="14">
        <v>789684733.67999995</v>
      </c>
      <c r="D14" s="14">
        <v>789684733.67999995</v>
      </c>
      <c r="E14" s="14">
        <v>0</v>
      </c>
      <c r="F14" s="14">
        <v>0</v>
      </c>
      <c r="G14" s="14">
        <v>0</v>
      </c>
    </row>
    <row r="15" spans="1:7" s="3" customFormat="1" x14ac:dyDescent="0.2">
      <c r="A15" s="41" t="s">
        <v>13</v>
      </c>
      <c r="B15" s="25">
        <f>SUM(B5:B14)</f>
        <v>2439331075</v>
      </c>
      <c r="C15" s="25">
        <f>SUM(C5:C14)</f>
        <v>892027751.50999999</v>
      </c>
      <c r="D15" s="25">
        <f>SUM(D5:D14)</f>
        <v>3331358826.5099998</v>
      </c>
      <c r="E15" s="25">
        <f>SUM(E5:E14)</f>
        <v>1910068434.8400002</v>
      </c>
      <c r="F15" s="25">
        <f>SUM(F5:F14)</f>
        <v>1910068434.8400002</v>
      </c>
      <c r="G15" s="34">
        <f>SUM(G5:G14)</f>
        <v>-529262640.15999997</v>
      </c>
    </row>
    <row r="16" spans="1:7" x14ac:dyDescent="0.2">
      <c r="A16" s="9"/>
      <c r="B16" s="7"/>
      <c r="C16" s="7"/>
      <c r="D16" s="10"/>
      <c r="E16" s="26" t="s">
        <v>21</v>
      </c>
      <c r="F16" s="11"/>
      <c r="G16" s="35">
        <f>IF(G15&lt;0,0,G15)</f>
        <v>0</v>
      </c>
    </row>
    <row r="17" spans="1:7" x14ac:dyDescent="0.2">
      <c r="A17" s="57" t="s">
        <v>23</v>
      </c>
      <c r="B17" s="60" t="s">
        <v>22</v>
      </c>
      <c r="C17" s="61"/>
      <c r="D17" s="61"/>
      <c r="E17" s="61"/>
      <c r="F17" s="62"/>
      <c r="G17" s="57" t="s">
        <v>19</v>
      </c>
    </row>
    <row r="18" spans="1:7" ht="22.5" x14ac:dyDescent="0.2">
      <c r="A18" s="59"/>
      <c r="B18" s="4" t="s">
        <v>15</v>
      </c>
      <c r="C18" s="4" t="s">
        <v>20</v>
      </c>
      <c r="D18" s="4" t="s">
        <v>16</v>
      </c>
      <c r="E18" s="4" t="s">
        <v>17</v>
      </c>
      <c r="F18" s="5" t="s">
        <v>18</v>
      </c>
      <c r="G18" s="58"/>
    </row>
    <row r="19" spans="1:7" x14ac:dyDescent="0.2">
      <c r="A19" s="58"/>
      <c r="B19" s="6" t="s">
        <v>7</v>
      </c>
      <c r="C19" s="6" t="s">
        <v>8</v>
      </c>
      <c r="D19" s="6" t="s">
        <v>9</v>
      </c>
      <c r="E19" s="6" t="s">
        <v>10</v>
      </c>
      <c r="F19" s="6" t="s">
        <v>11</v>
      </c>
      <c r="G19" s="6" t="s">
        <v>12</v>
      </c>
    </row>
    <row r="20" spans="1:7" s="3" customFormat="1" x14ac:dyDescent="0.2">
      <c r="A20" s="42" t="s">
        <v>27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">
      <c r="A21" s="43" t="s">
        <v>0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x14ac:dyDescent="0.2">
      <c r="A22" s="43" t="s">
        <v>1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x14ac:dyDescent="0.2">
      <c r="A23" s="43" t="s">
        <v>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x14ac:dyDescent="0.2">
      <c r="A24" s="43" t="s">
        <v>3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ht="12" customHeight="1" x14ac:dyDescent="0.2">
      <c r="A25" s="43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ht="12" customHeight="1" x14ac:dyDescent="0.2">
      <c r="A26" s="4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ht="22.5" x14ac:dyDescent="0.2">
      <c r="A27" s="51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ht="21" customHeight="1" x14ac:dyDescent="0.2">
      <c r="A28" s="52" t="s">
        <v>26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ht="1.5" customHeight="1" x14ac:dyDescent="0.2">
      <c r="A29" s="44"/>
      <c r="B29" s="14"/>
      <c r="C29" s="14"/>
      <c r="D29" s="14"/>
      <c r="E29" s="14"/>
      <c r="F29" s="14"/>
      <c r="G29" s="14"/>
    </row>
    <row r="30" spans="1:7" s="3" customFormat="1" ht="34.5" customHeight="1" x14ac:dyDescent="0.2">
      <c r="A30" s="45" t="s">
        <v>50</v>
      </c>
      <c r="B30" s="14">
        <f>SUM(B31:B34)</f>
        <v>2439331075</v>
      </c>
      <c r="C30" s="14">
        <f t="shared" ref="C30:F30" si="0">SUM(C31:C34)</f>
        <v>102343017.83</v>
      </c>
      <c r="D30" s="14">
        <f t="shared" si="0"/>
        <v>2541674092.8299999</v>
      </c>
      <c r="E30" s="14">
        <f t="shared" si="0"/>
        <v>1910068434.8400002</v>
      </c>
      <c r="F30" s="14">
        <f t="shared" si="0"/>
        <v>1910068434.8400002</v>
      </c>
      <c r="G30" s="14">
        <f>F30-B30</f>
        <v>-529262640.15999985</v>
      </c>
    </row>
    <row r="31" spans="1:7" x14ac:dyDescent="0.2">
      <c r="A31" s="43" t="s">
        <v>1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ht="12" customHeight="1" x14ac:dyDescent="0.2">
      <c r="A32" s="43" t="s">
        <v>31</v>
      </c>
      <c r="B32" s="14">
        <v>76491495</v>
      </c>
      <c r="C32" s="14">
        <v>100527667.45999999</v>
      </c>
      <c r="D32" s="14">
        <v>177019162.46000001</v>
      </c>
      <c r="E32" s="14">
        <v>167116387.5</v>
      </c>
      <c r="F32" s="14">
        <v>167116387.5</v>
      </c>
      <c r="G32" s="14">
        <v>90624892.5</v>
      </c>
    </row>
    <row r="33" spans="1:7" ht="13.5" customHeight="1" x14ac:dyDescent="0.2">
      <c r="A33" s="43" t="s">
        <v>32</v>
      </c>
      <c r="B33" s="14">
        <v>20162715</v>
      </c>
      <c r="C33" s="14">
        <v>1815350.37</v>
      </c>
      <c r="D33" s="14">
        <v>21978065.370000001</v>
      </c>
      <c r="E33" s="14">
        <v>19134851.140000001</v>
      </c>
      <c r="F33" s="14">
        <v>19134851.140000001</v>
      </c>
      <c r="G33" s="14">
        <v>-1027863.86</v>
      </c>
    </row>
    <row r="34" spans="1:7" ht="22.5" x14ac:dyDescent="0.2">
      <c r="A34" s="51" t="s">
        <v>26</v>
      </c>
      <c r="B34" s="14">
        <v>2342676865</v>
      </c>
      <c r="C34" s="14">
        <v>0</v>
      </c>
      <c r="D34" s="14">
        <v>2342676865</v>
      </c>
      <c r="E34" s="14">
        <v>1723817196.2</v>
      </c>
      <c r="F34" s="14">
        <v>1723817196.2</v>
      </c>
      <c r="G34" s="14">
        <v>-618859668.79999995</v>
      </c>
    </row>
    <row r="35" spans="1:7" s="3" customFormat="1" x14ac:dyDescent="0.2">
      <c r="A35" s="46" t="s">
        <v>33</v>
      </c>
      <c r="B35" s="28">
        <v>0</v>
      </c>
      <c r="C35" s="28">
        <f>C36</f>
        <v>789684733.67999995</v>
      </c>
      <c r="D35" s="28">
        <f t="shared" ref="D35" si="1">B35+C35</f>
        <v>789684733.67999995</v>
      </c>
      <c r="E35" s="28">
        <f t="shared" ref="E35:F35" si="2">E36</f>
        <v>0</v>
      </c>
      <c r="F35" s="28">
        <f t="shared" si="2"/>
        <v>0</v>
      </c>
      <c r="G35" s="28">
        <f t="shared" ref="G35" si="3">F35-B35</f>
        <v>0</v>
      </c>
    </row>
    <row r="36" spans="1:7" x14ac:dyDescent="0.2">
      <c r="A36" s="47" t="s">
        <v>6</v>
      </c>
      <c r="B36" s="14">
        <v>0</v>
      </c>
      <c r="C36" s="14">
        <v>789684733.67999995</v>
      </c>
      <c r="D36" s="14">
        <v>789684733.67999995</v>
      </c>
      <c r="E36" s="14">
        <v>0</v>
      </c>
      <c r="F36" s="14">
        <v>0</v>
      </c>
      <c r="G36" s="14">
        <v>0</v>
      </c>
    </row>
    <row r="37" spans="1:7" s="3" customFormat="1" x14ac:dyDescent="0.2">
      <c r="A37" s="48" t="s">
        <v>13</v>
      </c>
      <c r="B37" s="25">
        <f t="shared" ref="B37:F37" si="4">B20+B30+B35</f>
        <v>2439331075</v>
      </c>
      <c r="C37" s="25">
        <f t="shared" si="4"/>
        <v>892027751.50999999</v>
      </c>
      <c r="D37" s="25">
        <f t="shared" si="4"/>
        <v>3331358826.5099998</v>
      </c>
      <c r="E37" s="25">
        <f t="shared" si="4"/>
        <v>1910068434.8400002</v>
      </c>
      <c r="F37" s="25">
        <f t="shared" si="4"/>
        <v>1910068434.8400002</v>
      </c>
      <c r="G37" s="25">
        <f>G30+G35</f>
        <v>-529262640.15999985</v>
      </c>
    </row>
    <row r="38" spans="1:7" x14ac:dyDescent="0.2">
      <c r="A38" s="36"/>
      <c r="B38" s="7"/>
      <c r="C38" s="7"/>
      <c r="D38" s="7"/>
      <c r="E38" s="26" t="s">
        <v>21</v>
      </c>
      <c r="F38" s="8"/>
      <c r="G38" s="35">
        <f>IF(G37&lt;0,0,G37)</f>
        <v>0</v>
      </c>
    </row>
    <row r="39" spans="1:7" s="3" customFormat="1" x14ac:dyDescent="0.2">
      <c r="A39" s="29" t="s">
        <v>36</v>
      </c>
      <c r="B39" s="30">
        <f>B40+B41+B42+B43+B44+B45+B46</f>
        <v>2439331075</v>
      </c>
      <c r="C39" s="30">
        <f>C40+C41+C42+C43+C44+C45+C46</f>
        <v>892027751.50999999</v>
      </c>
      <c r="D39" s="30">
        <f t="shared" ref="D39:F39" si="5">D40+D41+D42+D43+D44+D45+D46</f>
        <v>3331358826.5099998</v>
      </c>
      <c r="E39" s="30">
        <f t="shared" si="5"/>
        <v>1910068434.8399999</v>
      </c>
      <c r="F39" s="30">
        <f t="shared" si="5"/>
        <v>1910068434.8399999</v>
      </c>
      <c r="G39" s="30">
        <f>F39-B39</f>
        <v>-529262640.16000009</v>
      </c>
    </row>
    <row r="40" spans="1:7" x14ac:dyDescent="0.2">
      <c r="A40" s="49" t="s">
        <v>37</v>
      </c>
      <c r="B40" s="14">
        <v>2439331075</v>
      </c>
      <c r="C40" s="14">
        <v>102343017.83</v>
      </c>
      <c r="D40" s="14">
        <v>2541674092.8299999</v>
      </c>
      <c r="E40" s="14">
        <v>1910068434.8399999</v>
      </c>
      <c r="F40" s="14">
        <v>1910068434.8399999</v>
      </c>
      <c r="G40" s="14">
        <v>-529262640.16000003</v>
      </c>
    </row>
    <row r="41" spans="1:7" x14ac:dyDescent="0.2">
      <c r="A41" s="17" t="s">
        <v>38</v>
      </c>
      <c r="B41" s="32">
        <v>0</v>
      </c>
      <c r="C41" s="32">
        <v>0</v>
      </c>
      <c r="D41" s="32">
        <f t="shared" ref="D41:D45" si="6">B41+C41</f>
        <v>0</v>
      </c>
      <c r="E41" s="32">
        <v>0</v>
      </c>
      <c r="F41" s="32">
        <v>0</v>
      </c>
      <c r="G41" s="33">
        <v>0</v>
      </c>
    </row>
    <row r="42" spans="1:7" x14ac:dyDescent="0.2">
      <c r="A42" s="17" t="s">
        <v>39</v>
      </c>
      <c r="B42" s="32">
        <v>0</v>
      </c>
      <c r="C42" s="32">
        <v>0</v>
      </c>
      <c r="D42" s="32">
        <f t="shared" si="6"/>
        <v>0</v>
      </c>
      <c r="E42" s="32">
        <v>0</v>
      </c>
      <c r="F42" s="32">
        <v>0</v>
      </c>
      <c r="G42" s="33">
        <v>0</v>
      </c>
    </row>
    <row r="43" spans="1:7" x14ac:dyDescent="0.2">
      <c r="A43" s="17" t="s">
        <v>40</v>
      </c>
      <c r="B43" s="32">
        <v>0</v>
      </c>
      <c r="C43" s="32">
        <v>0</v>
      </c>
      <c r="D43" s="32">
        <f t="shared" si="6"/>
        <v>0</v>
      </c>
      <c r="E43" s="32">
        <v>0</v>
      </c>
      <c r="F43" s="32">
        <v>0</v>
      </c>
      <c r="G43" s="33">
        <v>0</v>
      </c>
    </row>
    <row r="44" spans="1:7" x14ac:dyDescent="0.2">
      <c r="A44" s="17" t="s">
        <v>41</v>
      </c>
      <c r="B44" s="32">
        <v>0</v>
      </c>
      <c r="C44" s="32">
        <v>0</v>
      </c>
      <c r="D44" s="32">
        <f t="shared" si="6"/>
        <v>0</v>
      </c>
      <c r="E44" s="32">
        <v>0</v>
      </c>
      <c r="F44" s="32">
        <v>0</v>
      </c>
      <c r="G44" s="33">
        <v>0</v>
      </c>
    </row>
    <row r="45" spans="1:7" x14ac:dyDescent="0.2">
      <c r="A45" s="17" t="s">
        <v>42</v>
      </c>
      <c r="B45" s="32">
        <v>0</v>
      </c>
      <c r="C45" s="32">
        <v>0</v>
      </c>
      <c r="D45" s="32">
        <f t="shared" si="6"/>
        <v>0</v>
      </c>
      <c r="E45" s="32">
        <v>0</v>
      </c>
      <c r="F45" s="32">
        <v>0</v>
      </c>
      <c r="G45" s="33">
        <v>0</v>
      </c>
    </row>
    <row r="46" spans="1:7" x14ac:dyDescent="0.2">
      <c r="A46" s="18" t="s">
        <v>43</v>
      </c>
      <c r="B46" s="14">
        <v>0</v>
      </c>
      <c r="C46" s="14">
        <v>789684733.67999995</v>
      </c>
      <c r="D46" s="14">
        <v>789684733.67999995</v>
      </c>
      <c r="E46" s="14">
        <v>0</v>
      </c>
      <c r="F46" s="14">
        <v>0</v>
      </c>
      <c r="G46" s="14">
        <v>0</v>
      </c>
    </row>
    <row r="47" spans="1:7" s="3" customFormat="1" x14ac:dyDescent="0.2">
      <c r="A47" s="29" t="s">
        <v>44</v>
      </c>
      <c r="B47" s="30">
        <f>B48+B49+B50</f>
        <v>0</v>
      </c>
      <c r="C47" s="30">
        <f t="shared" ref="C47:F47" si="7">C48+C49+C50</f>
        <v>0</v>
      </c>
      <c r="D47" s="30">
        <f t="shared" si="7"/>
        <v>0</v>
      </c>
      <c r="E47" s="30">
        <f t="shared" si="7"/>
        <v>0</v>
      </c>
      <c r="F47" s="30">
        <f t="shared" si="7"/>
        <v>0</v>
      </c>
      <c r="G47" s="30">
        <f>F47-B47</f>
        <v>0</v>
      </c>
    </row>
    <row r="48" spans="1:7" x14ac:dyDescent="0.2">
      <c r="A48" s="17" t="s">
        <v>45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</row>
    <row r="49" spans="1:7" x14ac:dyDescent="0.2">
      <c r="A49" s="17" t="s">
        <v>46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</row>
    <row r="50" spans="1:7" x14ac:dyDescent="0.2">
      <c r="A50" s="18" t="s">
        <v>47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</row>
    <row r="51" spans="1:7" s="3" customFormat="1" x14ac:dyDescent="0.2">
      <c r="A51" s="50" t="s">
        <v>48</v>
      </c>
      <c r="B51" s="30">
        <f t="shared" ref="B51:G51" si="8">B39+B47</f>
        <v>2439331075</v>
      </c>
      <c r="C51" s="30">
        <f t="shared" si="8"/>
        <v>892027751.50999999</v>
      </c>
      <c r="D51" s="30">
        <f t="shared" si="8"/>
        <v>3331358826.5099998</v>
      </c>
      <c r="E51" s="30">
        <f t="shared" si="8"/>
        <v>1910068434.8399999</v>
      </c>
      <c r="F51" s="30">
        <f t="shared" si="8"/>
        <v>1910068434.8399999</v>
      </c>
      <c r="G51" s="30">
        <f t="shared" si="8"/>
        <v>-529262640.16000009</v>
      </c>
    </row>
    <row r="52" spans="1:7" x14ac:dyDescent="0.2">
      <c r="A52" s="16"/>
      <c r="B52" s="20"/>
      <c r="C52" s="20"/>
      <c r="D52" s="21"/>
      <c r="E52" s="31" t="s">
        <v>21</v>
      </c>
      <c r="F52" s="22"/>
      <c r="G52" s="27">
        <f>IF(G51&lt;0,0,G51)</f>
        <v>0</v>
      </c>
    </row>
    <row r="53" spans="1:7" ht="12" customHeight="1" x14ac:dyDescent="0.2">
      <c r="A53" s="12" t="s">
        <v>34</v>
      </c>
    </row>
    <row r="54" spans="1:7" ht="12.75" customHeight="1" x14ac:dyDescent="0.2">
      <c r="A54" s="12" t="s">
        <v>35</v>
      </c>
    </row>
    <row r="55" spans="1:7" ht="12" customHeight="1" x14ac:dyDescent="0.2">
      <c r="A55" s="54" t="s">
        <v>51</v>
      </c>
      <c r="B55" s="54"/>
      <c r="C55" s="54"/>
      <c r="D55" s="54"/>
      <c r="E55" s="54"/>
      <c r="F55" s="54"/>
      <c r="G55" s="54"/>
    </row>
    <row r="56" spans="1:7" ht="12" customHeight="1" x14ac:dyDescent="0.2">
      <c r="A56" s="54"/>
      <c r="B56" s="54"/>
      <c r="C56" s="54"/>
      <c r="D56" s="54"/>
      <c r="E56" s="54"/>
      <c r="F56" s="54"/>
      <c r="G56" s="54"/>
    </row>
    <row r="57" spans="1:7" ht="12" customHeight="1" x14ac:dyDescent="0.2">
      <c r="A57" s="23" t="s">
        <v>49</v>
      </c>
      <c r="B57"/>
      <c r="C57"/>
      <c r="D57"/>
      <c r="E57"/>
      <c r="F57"/>
      <c r="G57"/>
    </row>
    <row r="58" spans="1:7" x14ac:dyDescent="0.2">
      <c r="A58" s="23"/>
      <c r="B58" s="24"/>
      <c r="C58" s="24"/>
      <c r="D58" s="24"/>
      <c r="E58" s="24"/>
      <c r="F58" s="24"/>
      <c r="G58" s="24"/>
    </row>
    <row r="59" spans="1:7" x14ac:dyDescent="0.2">
      <c r="A59" s="24"/>
      <c r="B59" s="24"/>
      <c r="C59" s="24"/>
      <c r="D59" s="24"/>
      <c r="E59" s="24"/>
      <c r="F59" s="24"/>
      <c r="G59" s="24"/>
    </row>
    <row r="60" spans="1:7" x14ac:dyDescent="0.2">
      <c r="A60" s="24"/>
      <c r="B60" s="24"/>
      <c r="C60" s="24"/>
      <c r="D60" s="24"/>
      <c r="E60" s="24"/>
      <c r="F60" s="24"/>
      <c r="G60" s="24"/>
    </row>
    <row r="61" spans="1:7" x14ac:dyDescent="0.2">
      <c r="A61" s="23"/>
      <c r="B61" s="23"/>
      <c r="C61" s="23"/>
      <c r="D61" s="23"/>
      <c r="E61" s="23"/>
      <c r="F61" s="23"/>
      <c r="G61" s="23"/>
    </row>
    <row r="62" spans="1:7" x14ac:dyDescent="0.2">
      <c r="A62" s="23"/>
      <c r="B62" s="23"/>
      <c r="C62" s="23"/>
      <c r="D62" s="23"/>
      <c r="E62" s="23"/>
      <c r="F62" s="23"/>
      <c r="G62" s="23"/>
    </row>
    <row r="63" spans="1:7" x14ac:dyDescent="0.2">
      <c r="A63" s="23"/>
      <c r="B63" s="23"/>
      <c r="C63" s="23"/>
      <c r="D63" s="23"/>
      <c r="E63" s="23"/>
      <c r="F63" s="23"/>
      <c r="G63" s="23"/>
    </row>
  </sheetData>
  <sheetProtection formatCells="0" formatColumns="0" formatRows="0" insertRows="0" autoFilter="0"/>
  <mergeCells count="8">
    <mergeCell ref="A55:G56"/>
    <mergeCell ref="A1:G1"/>
    <mergeCell ref="A2:A4"/>
    <mergeCell ref="B2:F2"/>
    <mergeCell ref="G2:G3"/>
    <mergeCell ref="A17:A19"/>
    <mergeCell ref="B17:F17"/>
    <mergeCell ref="G17:G18"/>
  </mergeCells>
  <pageMargins left="0.70866141732283472" right="0.70866141732283472" top="0.74803149606299213" bottom="0.74803149606299213" header="0.31496062992125984" footer="0.31496062992125984"/>
  <pageSetup scale="60" orientation="portrait" horizontalDpi="4294967295" verticalDpi="4294967295" r:id="rId1"/>
  <ignoredErrors>
    <ignoredError sqref="B19:F19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EAIF_GTO_PJEG_03_24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Eduardo Contreras</cp:lastModifiedBy>
  <cp:lastPrinted>2024-10-14T17:07:10Z</cp:lastPrinted>
  <dcterms:created xsi:type="dcterms:W3CDTF">2012-12-11T20:48:19Z</dcterms:created>
  <dcterms:modified xsi:type="dcterms:W3CDTF">2024-10-14T17:08:42Z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