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portes de transparencia\reportes 2024\tercer trimestre 2024\integrados\"/>
    </mc:Choice>
  </mc:AlternateContent>
  <xr:revisionPtr revIDLastSave="0" documentId="13_ncr:1_{D647B1E5-7580-45D5-96D4-73892A5EC8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C_GTO_PJEG_03_24" sheetId="4" r:id="rId1"/>
  </sheets>
  <definedNames>
    <definedName name="_xlnm._FilterDatabase" localSheetId="0" hidden="1">EAIC_GTO_PJEG_03_24!#REF!</definedName>
  </definedNames>
  <calcPr calcId="191029"/>
  <fileRecoveryPr autoRecover="0"/>
</workbook>
</file>

<file path=xl/calcChain.xml><?xml version="1.0" encoding="utf-8"?>
<calcChain xmlns="http://schemas.openxmlformats.org/spreadsheetml/2006/main">
  <c r="G15" i="4" l="1"/>
  <c r="G16" i="4" s="1"/>
  <c r="C34" i="4"/>
  <c r="C29" i="4"/>
  <c r="G34" i="4" l="1"/>
  <c r="F34" i="4"/>
  <c r="E34" i="4"/>
  <c r="B34" i="4"/>
  <c r="E29" i="4"/>
  <c r="B29" i="4"/>
  <c r="D29" i="4" s="1"/>
  <c r="D34" i="4" l="1"/>
  <c r="F29" i="4"/>
  <c r="G29" i="4" s="1"/>
  <c r="G36" i="4" s="1"/>
  <c r="G37" i="4" s="1"/>
  <c r="C36" i="4" l="1"/>
  <c r="E36" i="4"/>
  <c r="F36" i="4"/>
  <c r="B36" i="4"/>
  <c r="C15" i="4"/>
  <c r="D15" i="4"/>
  <c r="E15" i="4"/>
  <c r="F15" i="4"/>
  <c r="B15" i="4"/>
  <c r="D36" i="4" l="1"/>
</calcChain>
</file>

<file path=xl/sharedStrings.xml><?xml version="1.0" encoding="utf-8"?>
<sst xmlns="http://schemas.openxmlformats.org/spreadsheetml/2006/main" count="109" uniqueCount="70">
  <si>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</si>
  <si>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</si>
  <si>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</si>
  <si>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</si>
  <si>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</si>
  <si>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</si>
  <si>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</si>
  <si>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</si>
  <si>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</si>
  <si>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</si>
  <si>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</si>
  <si>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</si>
  <si>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</si>
  <si>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</si>
  <si>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</si>
  <si>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</si>
  <si>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</si>
  <si>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</si>
  <si>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</si>
  <si>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</si>
  <si>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</si>
  <si>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</si>
  <si>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</si>
  <si>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</si>
  <si>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</si>
  <si>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</si>
  <si>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</si>
  <si>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</si>
  <si>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</si>
  <si>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</si>
  <si>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</si>
  <si>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</si>
  <si>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</si>
  <si>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</si>
  <si>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</si>
  <si>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</si>
  <si>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</si>
  <si>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Concepto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</si>
  <si>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</si>
  <si>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</si>
  <si>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515101 Productos Financieros</t>
  </si>
  <si>
    <t>516101 Productos Financieros</t>
  </si>
  <si>
    <t>5 Productos</t>
  </si>
  <si>
    <t>785101 Otros Productos</t>
  </si>
  <si>
    <t>785102 Ingresos por programas, Sevicios y Actividades Academicas de Escuela de Estudios e Investigación</t>
  </si>
  <si>
    <t>785103 Productos Varios</t>
  </si>
  <si>
    <t>786104 Multa Ordinaria</t>
  </si>
  <si>
    <t>786105 Certificados a Favor del PJE por Concepto de Libertad Caucional</t>
  </si>
  <si>
    <t>786106 Certificados a Favor del PJE por Reparación del Daño</t>
  </si>
  <si>
    <t>786107 Certificados a Favor del PJE por Otros Conceptos</t>
  </si>
  <si>
    <t>786109 Multas por Medidas de Apremio</t>
  </si>
  <si>
    <t>786110 Diferencias Irrelevantes</t>
  </si>
  <si>
    <t>786111 Depositos No Reconocidos</t>
  </si>
  <si>
    <t>795101 Otros Ingresos Varios</t>
  </si>
  <si>
    <t>7 Ingresos por Venta de Bienes, Prestación de Servicios y Otros Ingresos</t>
  </si>
  <si>
    <t>914131 Transferencias Para Servicios Personales</t>
  </si>
  <si>
    <t>914132 Transferencias Para Materiales y Suministros</t>
  </si>
  <si>
    <t>914133 Transferencias Para Servicios Generales</t>
  </si>
  <si>
    <t>914134 Transferencias Para Asignaciones, Subsidios y Otras Ayudas</t>
  </si>
  <si>
    <t>914135 Transferencias Para Bienes Muebles, Inmuebles e Intangibles</t>
  </si>
  <si>
    <t>914136 Transferencias Para Inversión Pública</t>
  </si>
  <si>
    <t>9 Transferencias, Asignaciones, Subsidios y Subvenciones, y Pensiones y Jubilaciones</t>
  </si>
  <si>
    <t>032018 Refrendo Comprometido 2018</t>
  </si>
  <si>
    <t>032020 Refrendo Comprometido 2020</t>
  </si>
  <si>
    <t>032021 Refrendo Comprometido 2021</t>
  </si>
  <si>
    <t>032023 Refrendo Comprometido 2023</t>
  </si>
  <si>
    <t>OF5000 OF Bienes Mubles, Inmuebles e Intangibles</t>
  </si>
  <si>
    <t>OF6000 OF Inversión Pública</t>
  </si>
  <si>
    <t>0 Ingresos Derivados de Financiamientos</t>
  </si>
  <si>
    <t>Poder Judicial del Estado de Guanajuato
Estado Analítico de Ingresos por Rubro de Ingreso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</si>
</sst>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</cellStyleXfs>
  <cellXfs count="9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8" fillId="0" borderId="8" xfId="8" quotePrefix="1" applyFont="1" applyBorder="1" applyAlignment="1" applyProtection="1">
      <alignment horizontal="center"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0" fontId="8" fillId="0" borderId="3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13" fillId="0" borderId="9" xfId="9" applyNumberFormat="1" applyFont="1" applyBorder="1" applyProtection="1">
      <protection locked="0"/>
    </xf>
    <xf numFmtId="4" fontId="13" fillId="0" borderId="11" xfId="9" applyNumberFormat="1" applyFont="1" applyBorder="1" applyProtection="1">
      <protection locked="0"/>
    </xf>
    <xf numFmtId="4" fontId="8" fillId="0" borderId="11" xfId="0" applyNumberFormat="1" applyFont="1" applyBorder="1" applyAlignment="1">
      <alignment wrapText="1"/>
    </xf>
    <xf numFmtId="0" fontId="9" fillId="2" borderId="7" xfId="9" applyFont="1" applyFill="1" applyBorder="1" applyAlignment="1">
      <alignment horizontal="center" vertical="center" wrapText="1"/>
    </xf>
    <xf numFmtId="0" fontId="9" fillId="2" borderId="4" xfId="9" applyFont="1" applyFill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center" wrapText="1"/>
    </xf>
    <xf numFmtId="0" fontId="9" fillId="2" borderId="7" xfId="9" quotePrefix="1" applyFont="1" applyFill="1" applyBorder="1" applyAlignment="1">
      <alignment horizontal="center" vertical="center" wrapText="1"/>
    </xf>
    <xf numFmtId="0" fontId="9" fillId="2" borderId="4" xfId="9" quotePrefix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9" applyFont="1" applyAlignment="1" applyProtection="1">
      <alignment vertical="top"/>
      <protection locked="0"/>
    </xf>
    <xf numFmtId="0" fontId="8" fillId="0" borderId="0" xfId="9" applyFont="1" applyAlignment="1" applyProtection="1">
      <alignment horizontal="left" vertical="top" wrapText="1"/>
      <protection locked="0"/>
    </xf>
    <xf numFmtId="4" fontId="8" fillId="0" borderId="11" xfId="18" applyNumberFormat="1" applyFont="1" applyBorder="1" applyProtection="1">
      <protection locked="0"/>
    </xf>
    <xf numFmtId="4" fontId="9" fillId="0" borderId="4" xfId="8" applyNumberFormat="1" applyFont="1" applyBorder="1" applyProtection="1">
      <protection locked="0"/>
    </xf>
    <xf numFmtId="4" fontId="9" fillId="0" borderId="9" xfId="18" applyNumberFormat="1" applyFont="1" applyBorder="1" applyProtection="1">
      <protection locked="0"/>
    </xf>
    <xf numFmtId="4" fontId="9" fillId="0" borderId="11" xfId="18" applyNumberFormat="1" applyFont="1" applyBorder="1" applyProtection="1"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Protection="1">
      <protection locked="0"/>
    </xf>
    <xf numFmtId="4" fontId="9" fillId="3" borderId="9" xfId="0" applyNumberFormat="1" applyFont="1" applyFill="1" applyBorder="1"/>
    <xf numFmtId="4" fontId="9" fillId="3" borderId="2" xfId="0" applyNumberFormat="1" applyFont="1" applyFill="1" applyBorder="1"/>
    <xf numFmtId="4" fontId="9" fillId="3" borderId="11" xfId="0" applyNumberFormat="1" applyFont="1" applyFill="1" applyBorder="1"/>
    <xf numFmtId="4" fontId="9" fillId="0" borderId="4" xfId="0" applyNumberFormat="1" applyFont="1" applyBorder="1" applyAlignment="1">
      <alignment wrapText="1"/>
    </xf>
    <xf numFmtId="0" fontId="0" fillId="0" borderId="0" xfId="8" applyFont="1" applyAlignment="1" applyProtection="1">
      <alignment vertical="center"/>
      <protection locked="0"/>
    </xf>
    <xf numFmtId="4" fontId="8" fillId="0" borderId="11" xfId="18" applyNumberFormat="1" applyFont="1" applyBorder="1" applyAlignment="1">
      <alignment wrapText="1"/>
    </xf>
    <xf numFmtId="0" fontId="0" fillId="0" borderId="0" xfId="8" applyFont="1" applyAlignment="1" applyProtection="1">
      <alignment vertical="top"/>
      <protection locked="0"/>
    </xf>
    <xf numFmtId="4" fontId="13" fillId="0" borderId="11" xfId="8" applyNumberFormat="1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 vertical="center"/>
    </xf>
    <xf numFmtId="4" fontId="9" fillId="0" borderId="4" xfId="18" applyNumberFormat="1" applyFont="1" applyBorder="1" applyAlignment="1">
      <alignment wrapText="1"/>
    </xf>
    <xf numFmtId="4" fontId="15" fillId="0" borderId="4" xfId="8" applyNumberFormat="1" applyFont="1" applyBorder="1" applyAlignment="1" applyProtection="1">
      <alignment vertical="top"/>
      <protection locked="0"/>
    </xf>
    <xf numFmtId="4" fontId="15" fillId="0" borderId="9" xfId="8" applyNumberFormat="1" applyFont="1" applyBorder="1" applyAlignment="1" applyProtection="1">
      <alignment vertical="top"/>
      <protection locked="0"/>
    </xf>
    <xf numFmtId="4" fontId="13" fillId="0" borderId="0" xfId="8" applyNumberFormat="1" applyFont="1" applyAlignment="1" applyProtection="1">
      <alignment vertical="top"/>
      <protection locked="0"/>
    </xf>
    <xf numFmtId="4" fontId="15" fillId="0" borderId="5" xfId="8" applyNumberFormat="1" applyFont="1" applyBorder="1" applyAlignment="1" applyProtection="1">
      <alignment vertical="top"/>
      <protection locked="0"/>
    </xf>
    <xf numFmtId="4" fontId="15" fillId="0" borderId="7" xfId="8" applyNumberFormat="1" applyFont="1" applyBorder="1" applyAlignment="1" applyProtection="1">
      <alignment vertical="top"/>
      <protection locked="0"/>
    </xf>
    <xf numFmtId="4" fontId="8" fillId="0" borderId="0" xfId="18" applyNumberFormat="1" applyFont="1" applyAlignment="1">
      <alignment wrapText="1"/>
    </xf>
    <xf numFmtId="4" fontId="8" fillId="3" borderId="11" xfId="0" applyNumberFormat="1" applyFont="1" applyFill="1" applyBorder="1"/>
    <xf numFmtId="4" fontId="13" fillId="0" borderId="11" xfId="9" applyNumberFormat="1" applyFont="1" applyBorder="1" applyAlignment="1" applyProtection="1">
      <alignment vertical="center"/>
      <protection locked="0"/>
    </xf>
    <xf numFmtId="0" fontId="7" fillId="0" borderId="4" xfId="8" applyFont="1" applyBorder="1" applyAlignment="1" applyProtection="1">
      <alignment vertical="top"/>
      <protection locked="0"/>
    </xf>
    <xf numFmtId="4" fontId="8" fillId="3" borderId="10" xfId="0" applyNumberFormat="1" applyFont="1" applyFill="1" applyBorder="1"/>
    <xf numFmtId="0" fontId="7" fillId="0" borderId="4" xfId="8" applyFont="1" applyBorder="1" applyAlignment="1" applyProtection="1">
      <alignment horizontal="left" vertical="top" indent="3"/>
      <protection locked="0"/>
    </xf>
    <xf numFmtId="0" fontId="4" fillId="0" borderId="9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horizontal="left" vertical="top" indent="1"/>
      <protection locked="0"/>
    </xf>
    <xf numFmtId="0" fontId="8" fillId="0" borderId="11" xfId="8" applyFont="1" applyBorder="1" applyAlignment="1" applyProtection="1">
      <alignment horizontal="left" vertical="center" indent="1"/>
      <protection locked="0"/>
    </xf>
    <xf numFmtId="0" fontId="4" fillId="0" borderId="11" xfId="8" applyFont="1" applyBorder="1" applyAlignment="1" applyProtection="1">
      <alignment horizontal="left" vertical="top" wrapText="1" indent="1"/>
      <protection locked="0"/>
    </xf>
    <xf numFmtId="0" fontId="9" fillId="0" borderId="9" xfId="8" applyFont="1" applyBorder="1" applyAlignment="1">
      <alignment horizontal="left" vertical="top"/>
    </xf>
    <xf numFmtId="0" fontId="8" fillId="0" borderId="11" xfId="8" applyFont="1" applyBorder="1" applyAlignment="1">
      <alignment horizontal="left" vertical="top" indent="1"/>
    </xf>
    <xf numFmtId="0" fontId="8" fillId="0" borderId="11" xfId="8" applyFont="1" applyBorder="1" applyAlignment="1">
      <alignment horizontal="left" vertical="top" wrapText="1" indent="1"/>
    </xf>
    <xf numFmtId="0" fontId="9" fillId="0" borderId="11" xfId="9" applyFont="1" applyBorder="1" applyAlignment="1">
      <alignment horizontal="left" vertical="top" wrapText="1"/>
    </xf>
    <xf numFmtId="0" fontId="9" fillId="0" borderId="11" xfId="8" applyFont="1" applyBorder="1" applyAlignment="1">
      <alignment vertical="top"/>
    </xf>
    <xf numFmtId="0" fontId="8" fillId="0" borderId="10" xfId="8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center" indent="1"/>
    </xf>
    <xf numFmtId="0" fontId="16" fillId="0" borderId="9" xfId="8" applyFont="1" applyBorder="1" applyAlignment="1" applyProtection="1">
      <alignment horizontal="left" vertical="top" indent="1"/>
      <protection locked="0"/>
    </xf>
    <xf numFmtId="0" fontId="4" fillId="0" borderId="11" xfId="8" applyFont="1" applyBorder="1" applyAlignment="1" applyProtection="1">
      <alignment vertical="top"/>
      <protection locked="0"/>
    </xf>
    <xf numFmtId="0" fontId="0" fillId="0" borderId="11" xfId="0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0" fillId="0" borderId="11" xfId="0" applyBorder="1"/>
    <xf numFmtId="0" fontId="4" fillId="3" borderId="11" xfId="0" applyFont="1" applyFill="1" applyBorder="1"/>
    <xf numFmtId="0" fontId="0" fillId="0" borderId="10" xfId="0" applyBorder="1"/>
    <xf numFmtId="0" fontId="7" fillId="0" borderId="11" xfId="8" applyFont="1" applyBorder="1" applyAlignment="1" applyProtection="1">
      <alignment vertical="top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4" fontId="9" fillId="0" borderId="11" xfId="18" applyNumberFormat="1" applyFont="1" applyBorder="1" applyAlignment="1">
      <alignment horizontal="right" vertical="center" wrapText="1"/>
    </xf>
    <xf numFmtId="4" fontId="15" fillId="0" borderId="11" xfId="8" applyNumberFormat="1" applyFont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>
      <alignment horizontal="right" vertical="center" wrapText="1"/>
    </xf>
    <xf numFmtId="4" fontId="13" fillId="0" borderId="11" xfId="8" applyNumberFormat="1" applyFont="1" applyBorder="1" applyProtection="1">
      <protection locked="0"/>
    </xf>
    <xf numFmtId="0" fontId="14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4" fontId="9" fillId="0" borderId="11" xfId="18" applyNumberFormat="1" applyFont="1" applyBorder="1" applyAlignment="1">
      <alignment horizontal="right" wrapText="1"/>
    </xf>
    <xf numFmtId="4" fontId="15" fillId="0" borderId="11" xfId="8" applyNumberFormat="1" applyFont="1" applyBorder="1" applyAlignment="1" applyProtection="1">
      <alignment horizontal="right"/>
      <protection locked="0"/>
    </xf>
    <xf numFmtId="4" fontId="9" fillId="0" borderId="11" xfId="0" applyNumberFormat="1" applyFont="1" applyBorder="1" applyAlignment="1">
      <alignment horizontal="right" wrapText="1"/>
    </xf>
    <xf numFmtId="4" fontId="9" fillId="0" borderId="11" xfId="18" applyNumberFormat="1" applyFont="1" applyBorder="1" applyAlignment="1" applyProtection="1">
      <protection locked="0"/>
    </xf>
    <xf numFmtId="4" fontId="13" fillId="0" borderId="11" xfId="9" applyNumberFormat="1" applyFont="1" applyBorder="1" applyAlignment="1" applyProtection="1"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00000000-0005-0000-0000-00000A000000}"/>
    <cellStyle name="Normal 2 5" xfId="19" xr:uid="{00000000-0005-0000-0000-00000B000000}"/>
    <cellStyle name="Normal 3" xfId="10" xr:uid="{00000000-0005-0000-0000-00000C000000}"/>
    <cellStyle name="Normal 4" xfId="11" xr:uid="{00000000-0005-0000-0000-00000D000000}"/>
    <cellStyle name="Normal 4 2" xfId="12" xr:uid="{00000000-0005-0000-0000-00000E000000}"/>
    <cellStyle name="Normal 5" xfId="13" xr:uid="{00000000-0005-0000-0000-00000F000000}"/>
    <cellStyle name="Normal 5 2" xfId="14" xr:uid="{00000000-0005-0000-0000-000010000000}"/>
    <cellStyle name="Normal 6" xfId="15" xr:uid="{00000000-0005-0000-0000-000011000000}"/>
    <cellStyle name="Normal 6 2" xfId="16" xr:uid="{00000000-0005-0000-0000-000012000000}"/>
    <cellStyle name="Porcentual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1986393</xdr:colOff>
      <xdr:row>80</xdr:row>
      <xdr:rowOff>103909</xdr:rowOff>
    </xdr:from>
    <xdr:to>
      <xdr:col>1</xdr:col>
      <xdr:colOff>403512</xdr:colOff>
      <xdr:row>83</xdr:row>
      <xdr:rowOff>51954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6393" y="14478000"/>
          <a:ext cx="2001983" cy="38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293544</xdr:colOff>
      <xdr:row>81</xdr:row>
      <xdr:rowOff>1</xdr:rowOff>
    </xdr:from>
    <xdr:to>
      <xdr:col>2</xdr:col>
      <xdr:colOff>988869</xdr:colOff>
      <xdr:row>83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78408" y="14521296"/>
          <a:ext cx="1717097" cy="370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838200</xdr:colOff>
      <xdr:row>81</xdr:row>
      <xdr:rowOff>0</xdr:rowOff>
    </xdr:from>
    <xdr:to>
      <xdr:col>6</xdr:col>
      <xdr:colOff>923925</xdr:colOff>
      <xdr:row>84</xdr:row>
      <xdr:rowOff>54553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86675" y="14411325"/>
          <a:ext cx="2181225" cy="559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78</xdr:row>
      <xdr:rowOff>38100</xdr:rowOff>
    </xdr:from>
    <xdr:to>
      <xdr:col>1</xdr:col>
      <xdr:colOff>0</xdr:colOff>
      <xdr:row>80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8659</xdr:colOff>
      <xdr:row>80</xdr:row>
      <xdr:rowOff>86592</xdr:rowOff>
    </xdr:from>
    <xdr:to>
      <xdr:col>0</xdr:col>
      <xdr:colOff>2147455</xdr:colOff>
      <xdr:row>83</xdr:row>
      <xdr:rowOff>129886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659" y="14460683"/>
          <a:ext cx="2138796" cy="484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</a:t>
          </a:r>
          <a:r>
            <a:rPr lang="es-MX" sz="800" b="1" baseline="0">
              <a:latin typeface="Arial" pitchFamily="34" charset="0"/>
              <a:cs typeface="Arial" pitchFamily="34" charset="0"/>
            </a:rPr>
            <a:t> Héctor Tinajero Muñoz.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988868</xdr:colOff>
      <xdr:row>81</xdr:row>
      <xdr:rowOff>0</xdr:rowOff>
    </xdr:from>
    <xdr:to>
      <xdr:col>4</xdr:col>
      <xdr:colOff>950768</xdr:colOff>
      <xdr:row>84</xdr:row>
      <xdr:rowOff>38100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595504" y="14521295"/>
          <a:ext cx="2118014" cy="479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25977</xdr:colOff>
      <xdr:row>0</xdr:row>
      <xdr:rowOff>25977</xdr:rowOff>
    </xdr:from>
    <xdr:to>
      <xdr:col>0</xdr:col>
      <xdr:colOff>811432</xdr:colOff>
      <xdr:row>0</xdr:row>
      <xdr:rowOff>745977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25977" y="25977"/>
          <a:ext cx="78545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showGridLines="0" tabSelected="1" zoomScale="110" zoomScaleNormal="110" workbookViewId="0">
      <selection activeCell="B80" sqref="B80"/>
    </sheetView>
  </sheetViews>
  <sheetFormatPr baseColWidth="10" defaultRowHeight="11.25" x14ac:dyDescent="0.2"/>
  <cols>
    <col min="1" max="1" width="62.6640625" style="2" customWidth="1"/>
    <col min="2" max="2" width="17.83203125" style="2" customWidth="1"/>
    <col min="3" max="3" width="19.83203125" style="2" customWidth="1"/>
    <col min="4" max="4" width="17.83203125" style="2" customWidth="1"/>
    <col min="5" max="5" width="18.5" style="2" customWidth="1"/>
    <col min="6" max="6" width="18.83203125" style="2" customWidth="1"/>
    <col min="7" max="7" width="17.83203125" style="2" customWidth="1"/>
    <col min="8" max="8" width="5.6640625" style="2" customWidth="1"/>
    <col min="9" max="9" width="0.6640625" style="2" customWidth="1"/>
    <col min="10" max="16384" width="12" style="2"/>
  </cols>
  <sheetData>
    <row r="1" spans="1:7" s="3" customFormat="1" ht="60.75" customHeight="1" x14ac:dyDescent="0.2">
      <c r="A1" s="85" t="s">
        <v>69</v>
      </c>
      <c r="B1" s="86"/>
      <c r="C1" s="86"/>
      <c r="D1" s="86"/>
      <c r="E1" s="86"/>
      <c r="F1" s="86"/>
      <c r="G1" s="87"/>
    </row>
    <row r="2" spans="1:7" s="3" customFormat="1" x14ac:dyDescent="0.2">
      <c r="A2" s="88" t="s">
        <v>14</v>
      </c>
      <c r="B2" s="89" t="s">
        <v>22</v>
      </c>
      <c r="C2" s="89"/>
      <c r="D2" s="89"/>
      <c r="E2" s="89"/>
      <c r="F2" s="89"/>
      <c r="G2" s="90" t="s">
        <v>19</v>
      </c>
    </row>
    <row r="3" spans="1:7" s="1" customFormat="1" ht="24.95" customHeight="1" x14ac:dyDescent="0.2">
      <c r="A3" s="88"/>
      <c r="B3" s="4" t="s">
        <v>15</v>
      </c>
      <c r="C3" s="4" t="s">
        <v>20</v>
      </c>
      <c r="D3" s="4" t="s">
        <v>16</v>
      </c>
      <c r="E3" s="4" t="s">
        <v>17</v>
      </c>
      <c r="F3" s="5" t="s">
        <v>18</v>
      </c>
      <c r="G3" s="91"/>
    </row>
    <row r="4" spans="1:7" s="1" customFormat="1" x14ac:dyDescent="0.2">
      <c r="A4" s="88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53" t="s">
        <v>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6">
        <v>0</v>
      </c>
    </row>
    <row r="6" spans="1:7" x14ac:dyDescent="0.2">
      <c r="A6" s="54" t="s">
        <v>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55" t="s">
        <v>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55" t="s">
        <v>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55" t="s">
        <v>4</v>
      </c>
      <c r="B9" s="16">
        <v>76491495</v>
      </c>
      <c r="C9" s="16">
        <v>100527667.45999999</v>
      </c>
      <c r="D9" s="16">
        <v>177019162.46000001</v>
      </c>
      <c r="E9" s="16">
        <v>167116387.5</v>
      </c>
      <c r="F9" s="16">
        <v>167116387.5</v>
      </c>
      <c r="G9" s="16">
        <v>90624892.5</v>
      </c>
    </row>
    <row r="10" spans="1:7" ht="11.25" customHeight="1" x14ac:dyDescent="0.2">
      <c r="A10" s="56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55" t="s">
        <v>24</v>
      </c>
      <c r="B11" s="16">
        <v>20162715</v>
      </c>
      <c r="C11" s="16">
        <v>1815350.37</v>
      </c>
      <c r="D11" s="16">
        <v>21978065.370000001</v>
      </c>
      <c r="E11" s="16">
        <v>19134851.140000001</v>
      </c>
      <c r="F11" s="16">
        <v>19134851.140000001</v>
      </c>
      <c r="G11" s="16">
        <v>-1027863.86</v>
      </c>
    </row>
    <row r="12" spans="1:7" ht="22.5" x14ac:dyDescent="0.2">
      <c r="A12" s="57" t="s">
        <v>25</v>
      </c>
      <c r="B12" s="97">
        <v>0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</row>
    <row r="13" spans="1:7" ht="22.5" x14ac:dyDescent="0.2">
      <c r="A13" s="57" t="s">
        <v>26</v>
      </c>
      <c r="B13" s="97">
        <v>2342676865</v>
      </c>
      <c r="C13" s="97">
        <v>0</v>
      </c>
      <c r="D13" s="97">
        <v>2342676865</v>
      </c>
      <c r="E13" s="97">
        <v>1723817196.2</v>
      </c>
      <c r="F13" s="97">
        <v>1723817196.2</v>
      </c>
      <c r="G13" s="97">
        <v>-618859668.79999995</v>
      </c>
    </row>
    <row r="14" spans="1:7" ht="12.75" customHeight="1" x14ac:dyDescent="0.2">
      <c r="A14" s="55" t="s">
        <v>6</v>
      </c>
      <c r="B14" s="16">
        <v>0</v>
      </c>
      <c r="C14" s="16">
        <v>789684733.67999995</v>
      </c>
      <c r="D14" s="16">
        <v>789684733.67999995</v>
      </c>
      <c r="E14" s="16">
        <v>0</v>
      </c>
      <c r="F14" s="16">
        <v>0</v>
      </c>
      <c r="G14" s="16">
        <v>0</v>
      </c>
    </row>
    <row r="15" spans="1:7" s="3" customFormat="1" x14ac:dyDescent="0.2">
      <c r="A15" s="52" t="s">
        <v>13</v>
      </c>
      <c r="B15" s="27">
        <f>SUM(B5:B14)</f>
        <v>2439331075</v>
      </c>
      <c r="C15" s="27">
        <f>SUM(C5:C14)</f>
        <v>892027751.50999999</v>
      </c>
      <c r="D15" s="27">
        <f>SUM(D5:D14)</f>
        <v>3331358826.5099998</v>
      </c>
      <c r="E15" s="27">
        <f>SUM(E5:E14)</f>
        <v>1910068434.8400002</v>
      </c>
      <c r="F15" s="27">
        <f>SUM(F5:F14)</f>
        <v>1910068434.8400002</v>
      </c>
      <c r="G15" s="27">
        <f>SUM(G5:G14)</f>
        <v>-529262640.15999997</v>
      </c>
    </row>
    <row r="16" spans="1:7" x14ac:dyDescent="0.2">
      <c r="A16" s="12"/>
      <c r="B16" s="9"/>
      <c r="C16" s="9"/>
      <c r="D16" s="13"/>
      <c r="E16" s="10" t="s">
        <v>21</v>
      </c>
      <c r="F16" s="14"/>
      <c r="G16" s="31">
        <f>IF(G15&lt;0,0,G15)</f>
        <v>0</v>
      </c>
    </row>
    <row r="17" spans="1:7" x14ac:dyDescent="0.2">
      <c r="A17" s="92" t="s">
        <v>23</v>
      </c>
      <c r="B17" s="89" t="s">
        <v>22</v>
      </c>
      <c r="C17" s="89"/>
      <c r="D17" s="89"/>
      <c r="E17" s="89"/>
      <c r="F17" s="89"/>
      <c r="G17" s="90" t="s">
        <v>19</v>
      </c>
    </row>
    <row r="18" spans="1:7" ht="22.5" x14ac:dyDescent="0.2">
      <c r="A18" s="92"/>
      <c r="B18" s="4" t="s">
        <v>15</v>
      </c>
      <c r="C18" s="4" t="s">
        <v>20</v>
      </c>
      <c r="D18" s="4" t="s">
        <v>16</v>
      </c>
      <c r="E18" s="4" t="s">
        <v>17</v>
      </c>
      <c r="F18" s="5" t="s">
        <v>18</v>
      </c>
      <c r="G18" s="91"/>
    </row>
    <row r="19" spans="1:7" x14ac:dyDescent="0.2">
      <c r="A19" s="92"/>
      <c r="B19" s="6" t="s">
        <v>7</v>
      </c>
      <c r="C19" s="6" t="s">
        <v>8</v>
      </c>
      <c r="D19" s="6" t="s">
        <v>9</v>
      </c>
      <c r="E19" s="6" t="s">
        <v>10</v>
      </c>
      <c r="F19" s="6" t="s">
        <v>11</v>
      </c>
      <c r="G19" s="6" t="s">
        <v>12</v>
      </c>
    </row>
    <row r="20" spans="1:7" s="3" customFormat="1" x14ac:dyDescent="0.2">
      <c r="A20" s="58" t="s">
        <v>27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">
      <c r="A21" s="59" t="s">
        <v>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59" t="s">
        <v>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59" t="s">
        <v>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">
      <c r="A24" s="59" t="s">
        <v>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12" customHeight="1" x14ac:dyDescent="0.2">
      <c r="A25" s="59" t="s">
        <v>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59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ht="22.5" x14ac:dyDescent="0.2">
      <c r="A27" s="60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22.5" x14ac:dyDescent="0.2">
      <c r="A28" s="60" t="s">
        <v>26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3" customFormat="1" ht="36" customHeight="1" x14ac:dyDescent="0.2">
      <c r="A29" s="61" t="s">
        <v>39</v>
      </c>
      <c r="B29" s="96">
        <f>B30+B31+B32+B33</f>
        <v>2439331075</v>
      </c>
      <c r="C29" s="96">
        <f>C30+C31+C32+C33</f>
        <v>102343017.83</v>
      </c>
      <c r="D29" s="96">
        <f>B29+C29</f>
        <v>2541674092.8299999</v>
      </c>
      <c r="E29" s="96">
        <f>E31+E32+E33</f>
        <v>1910068434.8400002</v>
      </c>
      <c r="F29" s="96">
        <f>F31+F32+F33</f>
        <v>1910068434.8400002</v>
      </c>
      <c r="G29" s="96">
        <f>F29-B29</f>
        <v>-529262640.15999985</v>
      </c>
    </row>
    <row r="30" spans="1:7" x14ac:dyDescent="0.2">
      <c r="A30" s="59" t="s">
        <v>1</v>
      </c>
      <c r="B30" s="16">
        <v>0</v>
      </c>
      <c r="C30" s="16">
        <v>0</v>
      </c>
      <c r="D30" s="26">
        <v>0</v>
      </c>
      <c r="E30" s="16">
        <v>0</v>
      </c>
      <c r="F30" s="16">
        <v>0</v>
      </c>
      <c r="G30" s="26">
        <v>0</v>
      </c>
    </row>
    <row r="31" spans="1:7" ht="12" customHeight="1" x14ac:dyDescent="0.2">
      <c r="A31" s="59" t="s">
        <v>31</v>
      </c>
      <c r="B31" s="16">
        <v>76491495</v>
      </c>
      <c r="C31" s="16">
        <v>100527667.45999999</v>
      </c>
      <c r="D31" s="16">
        <v>177019162.46000001</v>
      </c>
      <c r="E31" s="16">
        <v>167116387.5</v>
      </c>
      <c r="F31" s="16">
        <v>167116387.5</v>
      </c>
      <c r="G31" s="16">
        <v>90624892.5</v>
      </c>
    </row>
    <row r="32" spans="1:7" ht="14.25" customHeight="1" x14ac:dyDescent="0.2">
      <c r="A32" s="59" t="s">
        <v>32</v>
      </c>
      <c r="B32" s="16">
        <v>20162715</v>
      </c>
      <c r="C32" s="16">
        <v>1815350.37</v>
      </c>
      <c r="D32" s="16">
        <v>21978065.370000001</v>
      </c>
      <c r="E32" s="16">
        <v>19134851.140000001</v>
      </c>
      <c r="F32" s="16">
        <v>19134851.140000001</v>
      </c>
      <c r="G32" s="16">
        <v>-1027863.86</v>
      </c>
    </row>
    <row r="33" spans="1:7" ht="22.5" x14ac:dyDescent="0.2">
      <c r="A33" s="60" t="s">
        <v>26</v>
      </c>
      <c r="B33" s="49">
        <v>2342676865</v>
      </c>
      <c r="C33" s="49">
        <v>0</v>
      </c>
      <c r="D33" s="49">
        <v>2342676865</v>
      </c>
      <c r="E33" s="49">
        <v>1723817196.2</v>
      </c>
      <c r="F33" s="49">
        <v>1723817196.2</v>
      </c>
      <c r="G33" s="49">
        <v>-618859668.79999995</v>
      </c>
    </row>
    <row r="34" spans="1:7" s="3" customFormat="1" ht="12" customHeight="1" x14ac:dyDescent="0.2">
      <c r="A34" s="62" t="s">
        <v>33</v>
      </c>
      <c r="B34" s="29">
        <f>B35</f>
        <v>0</v>
      </c>
      <c r="C34" s="29">
        <f>C35</f>
        <v>789684733.67999995</v>
      </c>
      <c r="D34" s="29">
        <f>B34+C34</f>
        <v>789684733.67999995</v>
      </c>
      <c r="E34" s="29">
        <f>E35</f>
        <v>0</v>
      </c>
      <c r="F34" s="29">
        <f>F35</f>
        <v>0</v>
      </c>
      <c r="G34" s="29">
        <f>G35</f>
        <v>0</v>
      </c>
    </row>
    <row r="35" spans="1:7" ht="12" customHeight="1" x14ac:dyDescent="0.2">
      <c r="A35" s="63" t="s">
        <v>6</v>
      </c>
      <c r="B35" s="16">
        <v>0</v>
      </c>
      <c r="C35" s="7">
        <v>789684733.67999995</v>
      </c>
      <c r="D35" s="16">
        <v>789684733.67999995</v>
      </c>
      <c r="E35" s="16">
        <v>0</v>
      </c>
      <c r="F35" s="16">
        <v>0</v>
      </c>
      <c r="G35" s="16">
        <v>0</v>
      </c>
    </row>
    <row r="36" spans="1:7" s="3" customFormat="1" x14ac:dyDescent="0.2">
      <c r="A36" s="50" t="s">
        <v>13</v>
      </c>
      <c r="B36" s="30">
        <f>B20+B29+B34</f>
        <v>2439331075</v>
      </c>
      <c r="C36" s="30">
        <f>C20+C29+C34</f>
        <v>892027751.50999999</v>
      </c>
      <c r="D36" s="30">
        <f>D20+D29+D34</f>
        <v>3331358826.5099998</v>
      </c>
      <c r="E36" s="30">
        <f>E20+E29+E34</f>
        <v>1910068434.8400002</v>
      </c>
      <c r="F36" s="30">
        <f>F20+F29+F34</f>
        <v>1910068434.8400002</v>
      </c>
      <c r="G36" s="30">
        <f>G20+G29+G34</f>
        <v>-529262640.15999985</v>
      </c>
    </row>
    <row r="37" spans="1:7" x14ac:dyDescent="0.2">
      <c r="A37" s="8"/>
      <c r="B37" s="9"/>
      <c r="C37" s="9"/>
      <c r="D37" s="9"/>
      <c r="E37" s="10" t="s">
        <v>21</v>
      </c>
      <c r="F37" s="11"/>
      <c r="G37" s="31">
        <f>IF(G36&lt;0,0,G36)</f>
        <v>0</v>
      </c>
    </row>
    <row r="38" spans="1:7" ht="11.25" customHeight="1" x14ac:dyDescent="0.2">
      <c r="A38" s="80" t="s">
        <v>37</v>
      </c>
      <c r="B38" s="81" t="s">
        <v>22</v>
      </c>
      <c r="C38" s="81"/>
      <c r="D38" s="81"/>
      <c r="E38" s="81"/>
      <c r="F38" s="81"/>
      <c r="G38" s="82" t="s">
        <v>19</v>
      </c>
    </row>
    <row r="39" spans="1:7" ht="22.5" x14ac:dyDescent="0.2">
      <c r="A39" s="80"/>
      <c r="B39" s="18" t="s">
        <v>15</v>
      </c>
      <c r="C39" s="19" t="s">
        <v>20</v>
      </c>
      <c r="D39" s="19" t="s">
        <v>16</v>
      </c>
      <c r="E39" s="19" t="s">
        <v>17</v>
      </c>
      <c r="F39" s="20" t="s">
        <v>18</v>
      </c>
      <c r="G39" s="83"/>
    </row>
    <row r="40" spans="1:7" ht="11.25" customHeight="1" x14ac:dyDescent="0.2">
      <c r="A40" s="80"/>
      <c r="B40" s="21" t="s">
        <v>7</v>
      </c>
      <c r="C40" s="22" t="s">
        <v>8</v>
      </c>
      <c r="D40" s="22" t="s">
        <v>9</v>
      </c>
      <c r="E40" s="22" t="s">
        <v>10</v>
      </c>
      <c r="F40" s="22" t="s">
        <v>11</v>
      </c>
      <c r="G40" s="22" t="s">
        <v>12</v>
      </c>
    </row>
    <row r="41" spans="1:7" s="3" customFormat="1" ht="12.75" x14ac:dyDescent="0.2">
      <c r="A41" s="65" t="s">
        <v>37</v>
      </c>
      <c r="B41" s="32">
        <v>2439331075</v>
      </c>
      <c r="C41" s="32">
        <v>892027751.50999999</v>
      </c>
      <c r="D41" s="32">
        <v>3331358826.5100002</v>
      </c>
      <c r="E41" s="33">
        <v>1910068434.8399999</v>
      </c>
      <c r="F41" s="33">
        <v>1910068434.8399999</v>
      </c>
      <c r="G41" s="32">
        <v>-529262640.16000003</v>
      </c>
    </row>
    <row r="42" spans="1:7" s="3" customFormat="1" x14ac:dyDescent="0.2">
      <c r="A42" s="73" t="s">
        <v>42</v>
      </c>
      <c r="B42" s="34">
        <v>76491495</v>
      </c>
      <c r="C42" s="34">
        <v>100527667.45999999</v>
      </c>
      <c r="D42" s="34">
        <v>177019162.46000001</v>
      </c>
      <c r="E42" s="34">
        <v>167116387.5</v>
      </c>
      <c r="F42" s="34">
        <v>167116387.5</v>
      </c>
      <c r="G42" s="34">
        <v>90624892.5</v>
      </c>
    </row>
    <row r="43" spans="1:7" x14ac:dyDescent="0.2">
      <c r="A43" s="66" t="s">
        <v>40</v>
      </c>
      <c r="B43" s="37">
        <v>42464026</v>
      </c>
      <c r="C43" s="39">
        <v>30000000</v>
      </c>
      <c r="D43" s="37">
        <v>72464026</v>
      </c>
      <c r="E43" s="39">
        <v>62561251.039999999</v>
      </c>
      <c r="F43" s="39">
        <v>62561251.039999999</v>
      </c>
      <c r="G43" s="17">
        <v>20097225.039999999</v>
      </c>
    </row>
    <row r="44" spans="1:7" x14ac:dyDescent="0.2">
      <c r="A44" s="66" t="s">
        <v>41</v>
      </c>
      <c r="B44" s="37">
        <v>34027469</v>
      </c>
      <c r="C44" s="39">
        <v>70527667.459999993</v>
      </c>
      <c r="D44" s="37">
        <v>104555136.45999999</v>
      </c>
      <c r="E44" s="39">
        <v>104555136.45999999</v>
      </c>
      <c r="F44" s="39">
        <v>104555136.45999999</v>
      </c>
      <c r="G44" s="17">
        <v>70527667.459999993</v>
      </c>
    </row>
    <row r="45" spans="1:7" ht="22.5" x14ac:dyDescent="0.2">
      <c r="A45" s="74" t="s">
        <v>54</v>
      </c>
      <c r="B45" s="93">
        <v>20162715</v>
      </c>
      <c r="C45" s="94">
        <v>1815350.37</v>
      </c>
      <c r="D45" s="93">
        <v>21978065.370000001</v>
      </c>
      <c r="E45" s="94">
        <v>19134851.140000001</v>
      </c>
      <c r="F45" s="94">
        <v>19134851.140000001</v>
      </c>
      <c r="G45" s="95">
        <v>-1027863.86</v>
      </c>
    </row>
    <row r="46" spans="1:7" s="3" customFormat="1" x14ac:dyDescent="0.2">
      <c r="A46" s="67" t="s">
        <v>43</v>
      </c>
      <c r="B46" s="48">
        <v>1135990</v>
      </c>
      <c r="C46" s="48">
        <v>900000</v>
      </c>
      <c r="D46" s="37">
        <v>2035990</v>
      </c>
      <c r="E46" s="48">
        <v>1643514</v>
      </c>
      <c r="F46" s="48">
        <v>1643514</v>
      </c>
      <c r="G46" s="48">
        <v>507524</v>
      </c>
    </row>
    <row r="47" spans="1:7" ht="22.5" x14ac:dyDescent="0.2">
      <c r="A47" s="67" t="s">
        <v>44</v>
      </c>
      <c r="B47" s="37">
        <v>5550735</v>
      </c>
      <c r="C47" s="79">
        <v>0</v>
      </c>
      <c r="D47" s="37">
        <v>5550735</v>
      </c>
      <c r="E47" s="79">
        <v>5474001.21</v>
      </c>
      <c r="F47" s="79">
        <v>5474001.21</v>
      </c>
      <c r="G47" s="17">
        <v>-76733.789999999994</v>
      </c>
    </row>
    <row r="48" spans="1:7" x14ac:dyDescent="0.2">
      <c r="A48" s="67" t="s">
        <v>45</v>
      </c>
      <c r="B48" s="37">
        <v>4514605</v>
      </c>
      <c r="C48" s="39">
        <v>-2900000</v>
      </c>
      <c r="D48" s="37">
        <v>1614605</v>
      </c>
      <c r="E48" s="39">
        <v>1414637.1</v>
      </c>
      <c r="F48" s="39">
        <v>1414637.1</v>
      </c>
      <c r="G48" s="17">
        <v>-3099967.9</v>
      </c>
    </row>
    <row r="49" spans="1:7" x14ac:dyDescent="0.2">
      <c r="A49" s="67" t="s">
        <v>46</v>
      </c>
      <c r="B49" s="37">
        <v>2974062</v>
      </c>
      <c r="C49" s="39">
        <v>80443.56</v>
      </c>
      <c r="D49" s="37">
        <v>3054505.56</v>
      </c>
      <c r="E49" s="39">
        <v>3054505.56</v>
      </c>
      <c r="F49" s="39">
        <v>3054505.56</v>
      </c>
      <c r="G49" s="17">
        <v>80443.56</v>
      </c>
    </row>
    <row r="50" spans="1:7" x14ac:dyDescent="0.2">
      <c r="A50" s="67" t="s">
        <v>47</v>
      </c>
      <c r="B50" s="37">
        <v>833833</v>
      </c>
      <c r="C50" s="39">
        <v>0</v>
      </c>
      <c r="D50" s="37">
        <v>833833</v>
      </c>
      <c r="E50" s="39">
        <v>100000</v>
      </c>
      <c r="F50" s="39">
        <v>100000</v>
      </c>
      <c r="G50" s="17">
        <v>-733833</v>
      </c>
    </row>
    <row r="51" spans="1:7" x14ac:dyDescent="0.2">
      <c r="A51" s="67" t="s">
        <v>48</v>
      </c>
      <c r="B51" s="37">
        <v>500299</v>
      </c>
      <c r="C51" s="39">
        <v>0</v>
      </c>
      <c r="D51" s="37">
        <v>500299</v>
      </c>
      <c r="E51" s="39">
        <v>20891</v>
      </c>
      <c r="F51" s="39">
        <v>20891</v>
      </c>
      <c r="G51" s="17">
        <v>-479408</v>
      </c>
    </row>
    <row r="52" spans="1:7" x14ac:dyDescent="0.2">
      <c r="A52" s="67" t="s">
        <v>49</v>
      </c>
      <c r="B52" s="37">
        <v>333533</v>
      </c>
      <c r="C52" s="39">
        <v>0</v>
      </c>
      <c r="D52" s="37">
        <v>333533</v>
      </c>
      <c r="E52" s="39">
        <v>13607.78</v>
      </c>
      <c r="F52" s="39">
        <v>13607.78</v>
      </c>
      <c r="G52" s="17">
        <v>-319925.21999999997</v>
      </c>
    </row>
    <row r="53" spans="1:7" x14ac:dyDescent="0.2">
      <c r="A53" s="67" t="s">
        <v>50</v>
      </c>
      <c r="B53" s="37">
        <v>508534</v>
      </c>
      <c r="C53" s="39">
        <v>170815.18</v>
      </c>
      <c r="D53" s="37">
        <v>679349.18</v>
      </c>
      <c r="E53" s="39">
        <v>679349.18</v>
      </c>
      <c r="F53" s="39">
        <v>679349.18</v>
      </c>
      <c r="G53" s="17">
        <v>170815.18</v>
      </c>
    </row>
    <row r="54" spans="1:7" x14ac:dyDescent="0.2">
      <c r="A54" s="67" t="s">
        <v>51</v>
      </c>
      <c r="B54" s="37">
        <v>17</v>
      </c>
      <c r="C54" s="39">
        <v>49986.21</v>
      </c>
      <c r="D54" s="37">
        <v>50003.21</v>
      </c>
      <c r="E54" s="39">
        <v>50003.21</v>
      </c>
      <c r="F54" s="39">
        <v>50003.21</v>
      </c>
      <c r="G54" s="17">
        <v>49986.21</v>
      </c>
    </row>
    <row r="55" spans="1:7" x14ac:dyDescent="0.2">
      <c r="A55" s="67" t="s">
        <v>52</v>
      </c>
      <c r="B55" s="37">
        <v>15009</v>
      </c>
      <c r="C55" s="39">
        <v>14105.42</v>
      </c>
      <c r="D55" s="37">
        <v>29114.42</v>
      </c>
      <c r="E55" s="39">
        <v>29114.42</v>
      </c>
      <c r="F55" s="39">
        <v>29114.42</v>
      </c>
      <c r="G55" s="17">
        <v>14105.42</v>
      </c>
    </row>
    <row r="56" spans="1:7" x14ac:dyDescent="0.2">
      <c r="A56" s="68" t="s">
        <v>53</v>
      </c>
      <c r="B56" s="37">
        <v>3796098</v>
      </c>
      <c r="C56" s="39">
        <v>3500000</v>
      </c>
      <c r="D56" s="37">
        <v>7296098</v>
      </c>
      <c r="E56" s="39">
        <v>6655227.6799999997</v>
      </c>
      <c r="F56" s="39">
        <v>6655227.6799999997</v>
      </c>
      <c r="G56" s="17">
        <v>2859129.68</v>
      </c>
    </row>
    <row r="57" spans="1:7" ht="22.5" x14ac:dyDescent="0.2">
      <c r="A57" s="74" t="s">
        <v>61</v>
      </c>
      <c r="B57" s="93">
        <v>2342676865</v>
      </c>
      <c r="C57" s="93">
        <v>0</v>
      </c>
      <c r="D57" s="93">
        <v>2342676865</v>
      </c>
      <c r="E57" s="93">
        <v>1723817196.2</v>
      </c>
      <c r="F57" s="93">
        <v>1723817196.2</v>
      </c>
      <c r="G57" s="93">
        <v>-618859668.79999995</v>
      </c>
    </row>
    <row r="58" spans="1:7" x14ac:dyDescent="0.2">
      <c r="A58" s="69" t="s">
        <v>55</v>
      </c>
      <c r="B58" s="37">
        <v>1837991645</v>
      </c>
      <c r="C58" s="39">
        <v>-28033734.510000002</v>
      </c>
      <c r="D58" s="37">
        <v>1809957910.49</v>
      </c>
      <c r="E58" s="39">
        <v>1275569355</v>
      </c>
      <c r="F58" s="39">
        <v>1275569355</v>
      </c>
      <c r="G58" s="17">
        <v>-562422290</v>
      </c>
    </row>
    <row r="59" spans="1:7" x14ac:dyDescent="0.2">
      <c r="A59" s="69" t="s">
        <v>56</v>
      </c>
      <c r="B59" s="37">
        <v>89210628</v>
      </c>
      <c r="C59" s="39">
        <v>-2491536.7200000002</v>
      </c>
      <c r="D59" s="37">
        <v>86719091.280000001</v>
      </c>
      <c r="E59" s="39">
        <v>78461216</v>
      </c>
      <c r="F59" s="39">
        <v>78461216</v>
      </c>
      <c r="G59" s="17">
        <v>-10749412</v>
      </c>
    </row>
    <row r="60" spans="1:7" s="3" customFormat="1" x14ac:dyDescent="0.2">
      <c r="A60" s="70" t="s">
        <v>57</v>
      </c>
      <c r="B60" s="48">
        <v>335547202</v>
      </c>
      <c r="C60" s="48">
        <v>-14956339.76</v>
      </c>
      <c r="D60" s="37">
        <v>320590862.24000001</v>
      </c>
      <c r="E60" s="48">
        <v>294471270.19999999</v>
      </c>
      <c r="F60" s="48">
        <v>294471270.19999999</v>
      </c>
      <c r="G60" s="48">
        <v>-41075931.799999997</v>
      </c>
    </row>
    <row r="61" spans="1:7" x14ac:dyDescent="0.2">
      <c r="A61" s="69" t="s">
        <v>58</v>
      </c>
      <c r="B61" s="37">
        <v>19818140</v>
      </c>
      <c r="C61" s="39">
        <v>1346317.56</v>
      </c>
      <c r="D61" s="37">
        <v>21164457.559999999</v>
      </c>
      <c r="E61" s="39">
        <v>15206105</v>
      </c>
      <c r="F61" s="39">
        <v>15206105</v>
      </c>
      <c r="G61" s="17">
        <v>-4612035</v>
      </c>
    </row>
    <row r="62" spans="1:7" x14ac:dyDescent="0.2">
      <c r="A62" s="69" t="s">
        <v>59</v>
      </c>
      <c r="B62" s="37">
        <v>59509250</v>
      </c>
      <c r="C62" s="39">
        <v>11796778.880000001</v>
      </c>
      <c r="D62" s="37">
        <v>71306028.879999995</v>
      </c>
      <c r="E62" s="39">
        <v>59509250</v>
      </c>
      <c r="F62" s="39">
        <v>59509250</v>
      </c>
      <c r="G62" s="17">
        <v>0</v>
      </c>
    </row>
    <row r="63" spans="1:7" x14ac:dyDescent="0.2">
      <c r="A63" s="71" t="s">
        <v>60</v>
      </c>
      <c r="B63" s="37">
        <v>600000</v>
      </c>
      <c r="C63" s="39">
        <v>32338514.550000001</v>
      </c>
      <c r="D63" s="37">
        <v>32938514.550000001</v>
      </c>
      <c r="E63" s="39">
        <v>600000</v>
      </c>
      <c r="F63" s="39">
        <v>600000</v>
      </c>
      <c r="G63" s="17">
        <v>0</v>
      </c>
    </row>
    <row r="64" spans="1:7" x14ac:dyDescent="0.2">
      <c r="A64" s="75" t="s">
        <v>68</v>
      </c>
      <c r="B64" s="76">
        <v>0</v>
      </c>
      <c r="C64" s="77">
        <v>789684733.67999995</v>
      </c>
      <c r="D64" s="76">
        <v>789684733.67999995</v>
      </c>
      <c r="E64" s="77">
        <v>0</v>
      </c>
      <c r="F64" s="77">
        <v>0</v>
      </c>
      <c r="G64" s="78">
        <v>0</v>
      </c>
    </row>
    <row r="65" spans="1:8" x14ac:dyDescent="0.2">
      <c r="A65" s="69" t="s">
        <v>62</v>
      </c>
      <c r="B65" s="37">
        <v>0</v>
      </c>
      <c r="C65" s="39">
        <v>6490000</v>
      </c>
      <c r="D65" s="37">
        <v>6490000</v>
      </c>
      <c r="E65" s="39">
        <v>0</v>
      </c>
      <c r="F65" s="39">
        <v>0</v>
      </c>
      <c r="G65" s="17">
        <v>0</v>
      </c>
    </row>
    <row r="66" spans="1:8" x14ac:dyDescent="0.2">
      <c r="A66" s="69" t="s">
        <v>63</v>
      </c>
      <c r="B66" s="37">
        <v>0</v>
      </c>
      <c r="C66" s="39">
        <v>17006472.940000001</v>
      </c>
      <c r="D66" s="37">
        <v>17006472.940000001</v>
      </c>
      <c r="E66" s="39">
        <v>0</v>
      </c>
      <c r="F66" s="39">
        <v>0</v>
      </c>
      <c r="G66" s="17">
        <v>0</v>
      </c>
    </row>
    <row r="67" spans="1:8" x14ac:dyDescent="0.2">
      <c r="A67" s="69" t="s">
        <v>64</v>
      </c>
      <c r="B67" s="37">
        <v>0</v>
      </c>
      <c r="C67" s="39">
        <v>2319094.63</v>
      </c>
      <c r="D67" s="37">
        <v>2319094.63</v>
      </c>
      <c r="E67" s="39">
        <v>0</v>
      </c>
      <c r="F67" s="39">
        <v>0</v>
      </c>
      <c r="G67" s="17">
        <v>0</v>
      </c>
    </row>
    <row r="68" spans="1:8" x14ac:dyDescent="0.2">
      <c r="A68" s="69" t="s">
        <v>65</v>
      </c>
      <c r="B68" s="37">
        <v>0</v>
      </c>
      <c r="C68" s="39">
        <v>85970834.700000003</v>
      </c>
      <c r="D68" s="37">
        <v>85970834.700000003</v>
      </c>
      <c r="E68" s="39">
        <v>0</v>
      </c>
      <c r="F68" s="39">
        <v>0</v>
      </c>
      <c r="G68" s="17">
        <v>0</v>
      </c>
    </row>
    <row r="69" spans="1:8" x14ac:dyDescent="0.2">
      <c r="A69" s="69" t="s">
        <v>66</v>
      </c>
      <c r="B69" s="37">
        <v>0</v>
      </c>
      <c r="C69" s="39">
        <v>27167675</v>
      </c>
      <c r="D69" s="37">
        <v>27167675</v>
      </c>
      <c r="E69" s="39">
        <v>0</v>
      </c>
      <c r="F69" s="39">
        <v>0</v>
      </c>
      <c r="G69" s="17">
        <v>0</v>
      </c>
    </row>
    <row r="70" spans="1:8" s="3" customFormat="1" x14ac:dyDescent="0.2">
      <c r="A70" s="72" t="s">
        <v>67</v>
      </c>
      <c r="B70" s="51">
        <v>0</v>
      </c>
      <c r="C70" s="48">
        <v>650730656.40999997</v>
      </c>
      <c r="D70" s="48">
        <v>650730656.40999997</v>
      </c>
      <c r="E70" s="48">
        <v>0</v>
      </c>
      <c r="F70" s="48">
        <v>0</v>
      </c>
      <c r="G70" s="48">
        <v>0</v>
      </c>
    </row>
    <row r="71" spans="1:8" x14ac:dyDescent="0.2">
      <c r="A71" s="64" t="s">
        <v>13</v>
      </c>
      <c r="B71" s="41">
        <v>2439331075</v>
      </c>
      <c r="C71" s="42">
        <v>892027751.50999999</v>
      </c>
      <c r="D71" s="41">
        <v>3331358826.5100002</v>
      </c>
      <c r="E71" s="43">
        <v>1910068434.8399999</v>
      </c>
      <c r="F71" s="43">
        <v>1910068434.8399999</v>
      </c>
      <c r="G71" s="35">
        <v>-529262640.16000003</v>
      </c>
      <c r="H71" s="23"/>
    </row>
    <row r="72" spans="1:8" x14ac:dyDescent="0.2">
      <c r="A72" s="40"/>
      <c r="B72" s="47"/>
      <c r="C72" s="44"/>
      <c r="D72" s="47"/>
      <c r="E72" s="45" t="s">
        <v>21</v>
      </c>
      <c r="F72" s="46"/>
      <c r="G72" s="35">
        <v>0</v>
      </c>
      <c r="H72" s="23"/>
    </row>
    <row r="73" spans="1:8" ht="12.75" customHeight="1" x14ac:dyDescent="0.2">
      <c r="A73" s="38" t="s">
        <v>34</v>
      </c>
    </row>
    <row r="74" spans="1:8" ht="12.75" customHeight="1" x14ac:dyDescent="0.2">
      <c r="A74" s="36" t="s">
        <v>35</v>
      </c>
    </row>
    <row r="75" spans="1:8" ht="1.5" customHeight="1" x14ac:dyDescent="0.2">
      <c r="A75" s="84" t="s">
        <v>36</v>
      </c>
      <c r="B75" s="84"/>
      <c r="C75" s="84"/>
      <c r="D75" s="84"/>
      <c r="E75" s="84"/>
      <c r="F75" s="84"/>
      <c r="G75" s="84"/>
    </row>
    <row r="76" spans="1:8" ht="12.75" customHeight="1" x14ac:dyDescent="0.2">
      <c r="A76" s="84"/>
      <c r="B76" s="84"/>
      <c r="C76" s="84"/>
      <c r="D76" s="84"/>
      <c r="E76" s="84"/>
      <c r="F76" s="84"/>
      <c r="G76" s="84"/>
    </row>
    <row r="77" spans="1:8" ht="12.75" customHeight="1" x14ac:dyDescent="0.2">
      <c r="A77" s="84"/>
      <c r="B77" s="84"/>
      <c r="C77" s="84"/>
      <c r="D77" s="84"/>
      <c r="E77" s="84"/>
      <c r="F77" s="84"/>
      <c r="G77" s="84"/>
    </row>
    <row r="78" spans="1:8" ht="12.75" customHeight="1" x14ac:dyDescent="0.2">
      <c r="A78" s="24" t="s">
        <v>38</v>
      </c>
      <c r="B78"/>
      <c r="C78"/>
      <c r="D78"/>
      <c r="E78"/>
      <c r="F78"/>
      <c r="G78"/>
    </row>
    <row r="79" spans="1:8" x14ac:dyDescent="0.2">
      <c r="A79" s="24"/>
      <c r="B79" s="25"/>
      <c r="C79" s="25"/>
      <c r="D79" s="25"/>
      <c r="E79" s="25"/>
      <c r="F79" s="25"/>
      <c r="G79" s="25"/>
    </row>
    <row r="80" spans="1:8" x14ac:dyDescent="0.2">
      <c r="A80" s="25"/>
      <c r="B80" s="25"/>
      <c r="C80" s="25"/>
      <c r="D80" s="25"/>
      <c r="E80" s="25"/>
      <c r="F80" s="25"/>
      <c r="G80" s="25"/>
    </row>
    <row r="81" spans="1:7" x14ac:dyDescent="0.2">
      <c r="A81" s="25"/>
      <c r="B81" s="25"/>
      <c r="C81" s="25"/>
      <c r="D81" s="25"/>
      <c r="E81" s="25"/>
      <c r="F81" s="25"/>
      <c r="G81" s="25"/>
    </row>
    <row r="82" spans="1:7" x14ac:dyDescent="0.2">
      <c r="A82" s="24"/>
      <c r="B82" s="24"/>
      <c r="C82" s="24"/>
      <c r="D82" s="24"/>
      <c r="E82" s="24"/>
      <c r="F82" s="24"/>
      <c r="G82" s="24"/>
    </row>
    <row r="83" spans="1:7" ht="18.75" customHeight="1" x14ac:dyDescent="0.2">
      <c r="A83" s="24"/>
      <c r="B83" s="24"/>
      <c r="C83" s="24"/>
      <c r="D83" s="24"/>
      <c r="E83" s="24"/>
      <c r="F83" s="24"/>
      <c r="G83" s="24"/>
    </row>
    <row r="84" spans="1:7" ht="19.5" customHeight="1" x14ac:dyDescent="0.2">
      <c r="A84" s="24"/>
      <c r="B84" s="24"/>
      <c r="C84" s="24"/>
      <c r="D84" s="24"/>
      <c r="E84" s="24"/>
      <c r="F84" s="24"/>
      <c r="G84" s="24"/>
    </row>
    <row r="85" spans="1:7" ht="13.5" customHeight="1" x14ac:dyDescent="0.2"/>
  </sheetData>
  <sheetProtection formatCells="0" formatColumns="0" formatRows="0" insertRows="0" autoFilter="0"/>
  <mergeCells count="11">
    <mergeCell ref="A38:A40"/>
    <mergeCell ref="B38:F38"/>
    <mergeCell ref="G38:G39"/>
    <mergeCell ref="A75:G77"/>
    <mergeCell ref="A1:G1"/>
    <mergeCell ref="A2:A4"/>
    <mergeCell ref="B2:F2"/>
    <mergeCell ref="G2:G3"/>
    <mergeCell ref="A17:A19"/>
    <mergeCell ref="B17:F17"/>
    <mergeCell ref="G17:G18"/>
  </mergeCells>
  <pageMargins left="0.9055118110236221" right="0.70866141732283472" top="0.74803149606299213" bottom="0.74803149606299213" header="0.31496062992125984" footer="0.31496062992125984"/>
  <pageSetup scale="60" orientation="portrait" horizontalDpi="4294967295" verticalDpi="4294967295" r:id="rId1"/>
  <ignoredErrors>
    <ignoredError sqref="B19:F19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EAIC_GTO_PJEG_03_24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Eduardo Contreras</cp:lastModifiedBy>
  <cp:lastPrinted>2024-10-14T17:00:33Z</cp:lastPrinted>
  <dcterms:created xsi:type="dcterms:W3CDTF">2012-12-11T20:48:19Z</dcterms:created>
  <dcterms:modified xsi:type="dcterms:W3CDTF">2024-10-14T17:04:02Z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