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6. JUNIO\LDF_JUN24\PAP_TRABAJO\"/>
    </mc:Choice>
  </mc:AlternateContent>
  <bookViews>
    <workbookView xWindow="0" yWindow="0" windowWidth="20490" windowHeight="775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63" i="2"/>
  <c r="E19" i="2"/>
  <c r="F9" i="2"/>
  <c r="C41" i="2"/>
  <c r="C38" i="2"/>
  <c r="C31" i="2"/>
  <c r="C25" i="2"/>
  <c r="C17" i="2"/>
  <c r="C9" i="2"/>
  <c r="C47" i="2" l="1"/>
  <c r="B17" i="2" l="1"/>
  <c r="B25" i="2"/>
  <c r="B31" i="2"/>
  <c r="B38" i="2"/>
  <c r="B41" i="2"/>
  <c r="B60" i="2"/>
  <c r="F75" i="2"/>
  <c r="F79" i="2" s="1"/>
  <c r="F57" i="2"/>
  <c r="F42" i="2"/>
  <c r="F38" i="2"/>
  <c r="F31" i="2"/>
  <c r="F27" i="2"/>
  <c r="F23" i="2"/>
  <c r="F19" i="2"/>
  <c r="C60" i="2"/>
  <c r="C62" i="2" s="1"/>
  <c r="F47" i="2" l="1"/>
  <c r="F59" i="2" s="1"/>
  <c r="F81" i="2" s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75" i="2" l="1"/>
  <c r="E68" i="2"/>
  <c r="E63" i="2"/>
  <c r="E57" i="2"/>
  <c r="E42" i="2"/>
  <c r="E38" i="2"/>
  <c r="E31" i="2"/>
  <c r="E27" i="2"/>
  <c r="E23" i="2"/>
  <c r="E9" i="2"/>
  <c r="E79" i="2" l="1"/>
  <c r="E47" i="2"/>
  <c r="E59" i="2" s="1"/>
  <c r="E81" i="2" l="1"/>
  <c r="B9" i="2" l="1"/>
  <c r="B47" i="2" l="1"/>
  <c r="B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<sst xmlns="http://schemas.openxmlformats.org/spreadsheetml/2006/main" count="306" uniqueCount="249">
  <si>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</si>
  <si>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</si>
  <si>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</si>
  <si>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</si>
  <si>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</si>
  <si>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</si>
  <si>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</si>
  <si>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</si>
  <si>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</si>
  <si>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</si>
  <si>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</si>
  <si>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</si>
  <si>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</si>
  <si>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</si>
  <si>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</si>
  <si>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</si>
  <si>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</si>
  <si>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</si>
  <si>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</si>
  <si>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</si>
  <si>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</si>
  <si>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</si>
  <si>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</si>
  <si>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</si>
  <si>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</si>
  <si>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</si>
  <si>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</si>
  <si>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</si>
  <si>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</si>
  <si>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</si>
  <si>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</si>
  <si>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</si>
  <si>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</si>
  <si>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</si>
  <si>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</si>
  <si>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</si>
  <si>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</si>
  <si>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</si>
  <si>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</si>
  <si>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</si>
  <si>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</si>
  <si>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</si>
  <si>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</si>
  <si>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</si>
  <si>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</si>
  <si>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</si>
  <si>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</si>
  <si>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</si>
  <si>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</si>
  <si>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</si>
  <si>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</si>
  <si>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</si>
  <si>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</si>
  <si>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</si>
  <si>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</si>
  <si>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</si>
  <si>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</si>
  <si>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</si>
  <si>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</si>
  <si>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</si>
  <si>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</si>
  <si>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</si>
  <si>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</si>
  <si>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</si>
  <si>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</si>
  <si>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</si>
  <si>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</si>
  <si>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</si>
  <si>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</si>
  <si>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</si>
  <si>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</si>
  <si>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</si>
  <si>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</si>
  <si>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</si>
  <si>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</si>
  <si>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</si>
  <si>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</si>
  <si>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</si>
  <si>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</si>
  <si>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</si>
  <si>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</si>
  <si>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</si>
  <si>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</si>
  <si>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</si>
  <si>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</si>
  <si>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</si>
  <si>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</si>
  <si>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</si>
  <si>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</si>
  <si>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</si>
  <si>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</si>
  <si>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</si>
  <si>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</si>
  <si>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</si>
  <si>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</si>
  <si>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</si>
  <si>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</si>
  <si>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</si>
  <si>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</si>
  <si>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</si>
  <si>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</si>
  <si>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</si>
  <si>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</si>
  <si>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</si>
  <si>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</si>
  <si>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</si>
  <si>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</si>
  <si>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</si>
  <si>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</si>
  <si>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</si>
  <si>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</si>
  <si>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</si>
  <si>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</si>
  <si>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</si>
  <si>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</si>
  <si>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</si>
  <si>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</si>
  <si>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</si>
  <si>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</si>
  <si>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</si>
  <si>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</si>
  <si>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</si>
  <si>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</si>
  <si>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</si>
  <si>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</si>
  <si>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</si>
  <si>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</si>
  <si>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</si>
  <si>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</si>
  <si>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</si>
  <si>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</si>
  <si>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</si>
  <si>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</si>
  <si>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</si>
  <si>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</si>
  <si>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</si>
  <si>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</si>
  <si>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</si>
  <si>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</si>
  <si>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</si>
  <si>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</si>
  <si>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</si>
  <si>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</si>
  <si>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</si>
  <si>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</si>
  <si>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</si>
  <si>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</si>
  <si>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</si>
  <si>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</si>
  <si>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</si>
  <si>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</si>
  <si>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</si>
  <si>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</si>
  <si>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</si>
  <si>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</si>
  <si>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</si>
  <si>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</si>
  <si>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</si>
  <si>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</si>
  <si>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</si>
  <si>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</si>
  <si>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</si>
  <si>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</si>
  <si>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</si>
  <si>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</si>
  <si>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</si>
  <si>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</si>
  <si>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</si>
  <si>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</si>
  <si>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</si>
  <si>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</si>
  <si>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</si>
  <si>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</si>
  <si>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</si>
  <si>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</si>
  <si>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</si>
  <si>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</si>
  <si>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</si>
  <si>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</si>
  <si>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</si>
  <si>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</si>
  <si>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</si>
  <si>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</si>
  <si>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</si>
  <si>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</si>
  <si>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</si>
  <si>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</si>
  <si>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</si>
  <si>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</si>
  <si>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</si>
  <si>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</si>
  <si>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</si>
  <si>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</si>
  <si>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</si>
  <si>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</si>
  <si>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</si>
  <si>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</si>
  <si>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</si>
  <si>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</si>
  <si>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</si>
  <si>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</si>
  <si>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</si>
  <si>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</si>
  <si>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</si>
  <si>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</si>
  <si>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</si>
  <si>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</si>
  <si>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</si>
  <si>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</si>
  <si>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</si>
  <si>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</si>
  <si>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</si>
  <si>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</si>
  <si>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</si>
  <si>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</si>
  <si>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</si>
  <si>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</si>
  <si>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</si>
  <si>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</si>
  <si>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</si>
  <si>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</si>
  <si>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</si>
  <si>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</si>
  <si>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</si>
  <si>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</si>
  <si>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</si>
  <si>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</si>
  <si>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</si>
  <si>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</si>
  <si>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</si>
  <si>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</si>
  <si>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</si>
  <si>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</si>
  <si>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</si>
  <si>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</si>
  <si>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</si>
  <si>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</si>
  <si>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</si>
  <si>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</si>
  <si>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</si>
  <si>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</si>
  <si>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</si>
  <si>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</si>
  <si>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</si>
  <si>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</si>
  <si>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</si>
  <si>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Al 31 de Diciembre de 2023 y al 30 de Junio de 2024 (b)</t>
  </si>
  <si>
    <t>31 de diciembre de 2023 (e)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</si>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</sst>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80" zoomScaleNormal="80" workbookViewId="0">
      <selection activeCell="I71" sqref="I71"/>
    </sheetView>
  </sheetViews>
  <sheetFormatPr baseColWidth="10" defaultColWidth="11" defaultRowHeight="15" x14ac:dyDescent="0.25"/>
  <cols>
    <col min="1" max="1" width="96.42578125" customWidth="1"/>
    <col min="2" max="2" width="17" bestFit="1" customWidth="1"/>
    <col min="3" max="3" width="18.140625" bestFit="1" customWidth="1"/>
    <col min="4" max="4" width="98.7109375" bestFit="1" customWidth="1"/>
    <col min="5" max="5" width="16.28515625" bestFit="1" customWidth="1"/>
    <col min="6" max="6" width="18.140625" bestFit="1" customWidth="1"/>
  </cols>
  <sheetData>
    <row r="1" spans="1:6" ht="40.9" customHeight="1" x14ac:dyDescent="0.25">
      <c r="A1" s="76" t="s">
        <v>0</v>
      </c>
      <c r="B1" s="77"/>
      <c r="C1" s="77"/>
      <c r="D1" s="77"/>
      <c r="E1" s="77"/>
      <c r="F1" s="78"/>
    </row>
    <row r="2" spans="1:6" ht="15" customHeight="1" x14ac:dyDescent="0.25">
      <c r="A2" s="49" t="s">
        <v>245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246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248</v>
      </c>
      <c r="C6" s="1" t="s">
        <v>247</v>
      </c>
      <c r="D6" s="15" t="s">
        <v>4</v>
      </c>
      <c r="E6" s="14" t="s">
        <v>248</v>
      </c>
      <c r="F6" s="1" t="s">
        <v>247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4">
        <f>SUM(B10:B16)</f>
        <v>2048934990.6999998</v>
      </c>
      <c r="C9" s="4">
        <f>SUM(C10:C16)</f>
        <v>1670820616.1099999</v>
      </c>
      <c r="D9" s="19" t="s">
        <v>10</v>
      </c>
      <c r="E9" s="4">
        <f>SUM(E10:E18)</f>
        <v>32804884.059999999</v>
      </c>
      <c r="F9" s="4">
        <f>SUM(F10:F18)</f>
        <v>113460557.63</v>
      </c>
    </row>
    <row r="10" spans="1:6" x14ac:dyDescent="0.25">
      <c r="A10" s="21" t="s">
        <v>11</v>
      </c>
      <c r="B10" s="20">
        <v>0</v>
      </c>
      <c r="C10" s="74">
        <v>0</v>
      </c>
      <c r="D10" s="21" t="s">
        <v>12</v>
      </c>
      <c r="E10" s="74">
        <v>1160479.8500000001</v>
      </c>
      <c r="F10" s="74">
        <v>4590096.04</v>
      </c>
    </row>
    <row r="11" spans="1:6" x14ac:dyDescent="0.25">
      <c r="A11" s="21" t="s">
        <v>13</v>
      </c>
      <c r="B11" s="74">
        <v>773092.47</v>
      </c>
      <c r="C11" s="74">
        <v>991677.86</v>
      </c>
      <c r="D11" s="21" t="s">
        <v>14</v>
      </c>
      <c r="E11" s="74">
        <v>5418109.8099999996</v>
      </c>
      <c r="F11" s="74">
        <v>23343179.93</v>
      </c>
    </row>
    <row r="12" spans="1:6" x14ac:dyDescent="0.25">
      <c r="A12" s="21" t="s">
        <v>15</v>
      </c>
      <c r="B12" s="74">
        <v>111623.9</v>
      </c>
      <c r="C12" s="74">
        <v>259614.68</v>
      </c>
      <c r="D12" s="21" t="s">
        <v>16</v>
      </c>
      <c r="E12" s="74">
        <v>2056902.27</v>
      </c>
      <c r="F12" s="74">
        <v>2088463.97</v>
      </c>
    </row>
    <row r="13" spans="1:6" x14ac:dyDescent="0.25">
      <c r="A13" s="21" t="s">
        <v>17</v>
      </c>
      <c r="B13" s="74">
        <v>2045101822.95</v>
      </c>
      <c r="C13" s="74">
        <v>1664862265.77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74">
        <v>0</v>
      </c>
      <c r="D14" s="21" t="s">
        <v>20</v>
      </c>
      <c r="E14" s="74">
        <v>0</v>
      </c>
      <c r="F14" s="74">
        <v>0</v>
      </c>
    </row>
    <row r="15" spans="1:6" x14ac:dyDescent="0.25">
      <c r="A15" s="21" t="s">
        <v>21</v>
      </c>
      <c r="B15" s="74">
        <v>2614986.08</v>
      </c>
      <c r="C15" s="74">
        <v>4480986.96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74">
        <v>333465.3</v>
      </c>
      <c r="C16" s="74">
        <v>226070.84</v>
      </c>
      <c r="D16" s="21" t="s">
        <v>24</v>
      </c>
      <c r="E16" s="74">
        <v>23586517.02</v>
      </c>
      <c r="F16" s="74">
        <v>81901022.370000005</v>
      </c>
    </row>
    <row r="17" spans="1:6" x14ac:dyDescent="0.25">
      <c r="A17" s="19" t="s">
        <v>25</v>
      </c>
      <c r="B17" s="4">
        <f>SUM(B18:B24)</f>
        <v>1015767.1599999999</v>
      </c>
      <c r="C17" s="4">
        <f>SUM(C18:C24)</f>
        <v>520744.04999999993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74">
        <v>0</v>
      </c>
      <c r="D18" s="21" t="s">
        <v>28</v>
      </c>
      <c r="E18" s="74">
        <v>582875.11</v>
      </c>
      <c r="F18" s="74">
        <v>1537795.32</v>
      </c>
    </row>
    <row r="19" spans="1:6" x14ac:dyDescent="0.25">
      <c r="A19" s="21" t="s">
        <v>29</v>
      </c>
      <c r="B19" s="74">
        <v>492722.04</v>
      </c>
      <c r="C19" s="74">
        <v>287038.49</v>
      </c>
      <c r="D19" s="19" t="s">
        <v>30</v>
      </c>
      <c r="E19" s="4">
        <f>SUM(E20:E22)</f>
        <v>0</v>
      </c>
      <c r="F19" s="4">
        <f>SUM(F20:F22)</f>
        <v>0</v>
      </c>
    </row>
    <row r="20" spans="1:6" x14ac:dyDescent="0.25">
      <c r="A20" s="21" t="s">
        <v>31</v>
      </c>
      <c r="B20" s="74">
        <v>273783.94</v>
      </c>
      <c r="C20" s="74">
        <v>215511.1</v>
      </c>
      <c r="D20" s="21" t="s">
        <v>32</v>
      </c>
      <c r="E20" s="74">
        <v>0</v>
      </c>
      <c r="F20" s="74">
        <v>0</v>
      </c>
    </row>
    <row r="21" spans="1:6" x14ac:dyDescent="0.25">
      <c r="A21" s="21" t="s">
        <v>33</v>
      </c>
      <c r="B21" s="74">
        <v>4080.72</v>
      </c>
      <c r="C21" s="74">
        <v>4080.72</v>
      </c>
      <c r="D21" s="21" t="s">
        <v>34</v>
      </c>
      <c r="E21" s="74">
        <v>0</v>
      </c>
      <c r="F21" s="74">
        <v>0</v>
      </c>
    </row>
    <row r="22" spans="1:6" x14ac:dyDescent="0.25">
      <c r="A22" s="21" t="s">
        <v>35</v>
      </c>
      <c r="B22" s="74">
        <v>184028.37</v>
      </c>
      <c r="C22" s="74">
        <v>0</v>
      </c>
      <c r="D22" s="21" t="s">
        <v>36</v>
      </c>
      <c r="E22" s="74">
        <v>0</v>
      </c>
      <c r="F22" s="74">
        <v>0</v>
      </c>
    </row>
    <row r="23" spans="1:6" x14ac:dyDescent="0.25">
      <c r="A23" s="21" t="s">
        <v>37</v>
      </c>
      <c r="B23" s="20">
        <v>0</v>
      </c>
      <c r="C23" s="74">
        <v>0</v>
      </c>
      <c r="D23" s="19" t="s">
        <v>38</v>
      </c>
      <c r="E23" s="4">
        <f>E24+E25</f>
        <v>0</v>
      </c>
      <c r="F23" s="4">
        <f>F24+F25</f>
        <v>0</v>
      </c>
    </row>
    <row r="24" spans="1:6" x14ac:dyDescent="0.25">
      <c r="A24" s="21" t="s">
        <v>39</v>
      </c>
      <c r="B24" s="74">
        <v>61152.09</v>
      </c>
      <c r="C24" s="74">
        <v>14113.74</v>
      </c>
      <c r="D24" s="21" t="s">
        <v>40</v>
      </c>
      <c r="E24" s="74">
        <v>0</v>
      </c>
      <c r="F24" s="74">
        <v>0</v>
      </c>
    </row>
    <row r="25" spans="1:6" x14ac:dyDescent="0.25">
      <c r="A25" s="19" t="s">
        <v>41</v>
      </c>
      <c r="B25" s="4">
        <f>SUM(B26:B30)</f>
        <v>95152949.290000007</v>
      </c>
      <c r="C25" s="4">
        <f>SUM(C26:C30)</f>
        <v>110069124.95</v>
      </c>
      <c r="D25" s="21" t="s">
        <v>42</v>
      </c>
      <c r="E25" s="74">
        <v>0</v>
      </c>
      <c r="F25" s="74">
        <v>0</v>
      </c>
    </row>
    <row r="26" spans="1:6" x14ac:dyDescent="0.25">
      <c r="A26" s="21" t="s">
        <v>43</v>
      </c>
      <c r="B26" s="74">
        <v>12333663.119999999</v>
      </c>
      <c r="C26" s="74">
        <v>2646914.59</v>
      </c>
      <c r="D26" s="19" t="s">
        <v>44</v>
      </c>
      <c r="E26" s="4">
        <v>0</v>
      </c>
      <c r="F26" s="4">
        <v>0</v>
      </c>
    </row>
    <row r="27" spans="1:6" x14ac:dyDescent="0.25">
      <c r="A27" s="21" t="s">
        <v>45</v>
      </c>
      <c r="B27" s="74">
        <v>0</v>
      </c>
      <c r="C27" s="74">
        <v>355041.42</v>
      </c>
      <c r="D27" s="19" t="s">
        <v>46</v>
      </c>
      <c r="E27" s="4">
        <f>SUM(E28:E30)</f>
        <v>0</v>
      </c>
      <c r="F27" s="4">
        <f>SUM(F28:F30)</f>
        <v>0</v>
      </c>
    </row>
    <row r="28" spans="1:6" x14ac:dyDescent="0.25">
      <c r="A28" s="21" t="s">
        <v>47</v>
      </c>
      <c r="B28" s="20">
        <v>0</v>
      </c>
      <c r="C28" s="74">
        <v>0</v>
      </c>
      <c r="D28" s="21" t="s">
        <v>48</v>
      </c>
      <c r="E28" s="74">
        <v>0</v>
      </c>
      <c r="F28" s="74">
        <v>0</v>
      </c>
    </row>
    <row r="29" spans="1:6" x14ac:dyDescent="0.25">
      <c r="A29" s="21" t="s">
        <v>49</v>
      </c>
      <c r="B29" s="74">
        <v>82819286.170000002</v>
      </c>
      <c r="C29" s="74">
        <v>107067168.94</v>
      </c>
      <c r="D29" s="21" t="s">
        <v>50</v>
      </c>
      <c r="E29" s="74">
        <v>0</v>
      </c>
      <c r="F29" s="74">
        <v>0</v>
      </c>
    </row>
    <row r="30" spans="1:6" x14ac:dyDescent="0.25">
      <c r="A30" s="21" t="s">
        <v>51</v>
      </c>
      <c r="B30" s="20">
        <v>0</v>
      </c>
      <c r="C30" s="74">
        <v>0</v>
      </c>
      <c r="D30" s="21" t="s">
        <v>52</v>
      </c>
      <c r="E30" s="74">
        <v>0</v>
      </c>
      <c r="F30" s="74">
        <v>0</v>
      </c>
    </row>
    <row r="31" spans="1:6" x14ac:dyDescent="0.25">
      <c r="A31" s="19" t="s">
        <v>53</v>
      </c>
      <c r="B31" s="4">
        <f>SUM(B32:B36)</f>
        <v>0</v>
      </c>
      <c r="C31" s="4">
        <f>SUM(C32:C36)</f>
        <v>0</v>
      </c>
      <c r="D31" s="19" t="s">
        <v>54</v>
      </c>
      <c r="E31" s="4">
        <f>SUM(E32:E37)</f>
        <v>29936.93</v>
      </c>
      <c r="F31" s="4">
        <f>SUM(F32:F37)</f>
        <v>29647.93</v>
      </c>
    </row>
    <row r="32" spans="1:6" x14ac:dyDescent="0.25">
      <c r="A32" s="21" t="s">
        <v>55</v>
      </c>
      <c r="B32" s="74">
        <v>0</v>
      </c>
      <c r="C32" s="74">
        <v>0</v>
      </c>
      <c r="D32" s="21" t="s">
        <v>56</v>
      </c>
      <c r="E32" s="74">
        <v>29936.93</v>
      </c>
      <c r="F32" s="74">
        <v>29647.93</v>
      </c>
    </row>
    <row r="33" spans="1:6" ht="14.45" customHeight="1" x14ac:dyDescent="0.25">
      <c r="A33" s="21" t="s">
        <v>57</v>
      </c>
      <c r="B33" s="20">
        <v>0</v>
      </c>
      <c r="C33" s="74">
        <v>0</v>
      </c>
      <c r="D33" s="21" t="s">
        <v>58</v>
      </c>
      <c r="E33" s="20">
        <v>0</v>
      </c>
      <c r="F33" s="20">
        <v>0</v>
      </c>
    </row>
    <row r="34" spans="1:6" ht="14.45" customHeight="1" x14ac:dyDescent="0.25">
      <c r="A34" s="21" t="s">
        <v>59</v>
      </c>
      <c r="B34" s="20">
        <v>0</v>
      </c>
      <c r="C34" s="74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74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74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74">
        <v>19135977.870000001</v>
      </c>
      <c r="C37" s="74">
        <v>24155187.73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4">
        <f>SUM(B39:B40)</f>
        <v>0</v>
      </c>
      <c r="C38" s="4">
        <f>SUM(C39:C40)</f>
        <v>0</v>
      </c>
      <c r="D38" s="19" t="s">
        <v>68</v>
      </c>
      <c r="E38" s="4">
        <f>SUM(E39:E41)</f>
        <v>0</v>
      </c>
      <c r="F38" s="4">
        <f>SUM(F39:F41)</f>
        <v>0</v>
      </c>
    </row>
    <row r="39" spans="1:6" x14ac:dyDescent="0.25">
      <c r="A39" s="21" t="s">
        <v>69</v>
      </c>
      <c r="B39" s="74">
        <v>0</v>
      </c>
      <c r="C39" s="74">
        <v>0</v>
      </c>
      <c r="D39" s="21" t="s">
        <v>70</v>
      </c>
      <c r="E39" s="74">
        <v>0</v>
      </c>
      <c r="F39" s="74">
        <v>0</v>
      </c>
    </row>
    <row r="40" spans="1:6" x14ac:dyDescent="0.25">
      <c r="A40" s="21" t="s">
        <v>71</v>
      </c>
      <c r="B40" s="74">
        <v>0</v>
      </c>
      <c r="C40" s="74">
        <v>0</v>
      </c>
      <c r="D40" s="21" t="s">
        <v>72</v>
      </c>
      <c r="E40" s="74">
        <v>0</v>
      </c>
      <c r="F40" s="74">
        <v>0</v>
      </c>
    </row>
    <row r="41" spans="1:6" x14ac:dyDescent="0.25">
      <c r="A41" s="19" t="s">
        <v>73</v>
      </c>
      <c r="B41" s="4">
        <f>SUM(B42:B45)</f>
        <v>0</v>
      </c>
      <c r="C41" s="4">
        <f>SUM(C42:C45)</f>
        <v>0</v>
      </c>
      <c r="D41" s="21" t="s">
        <v>74</v>
      </c>
      <c r="E41" s="74">
        <v>0</v>
      </c>
      <c r="F41" s="74">
        <v>0</v>
      </c>
    </row>
    <row r="42" spans="1:6" x14ac:dyDescent="0.25">
      <c r="A42" s="21" t="s">
        <v>75</v>
      </c>
      <c r="B42" s="20">
        <v>0</v>
      </c>
      <c r="C42" s="74">
        <v>0</v>
      </c>
      <c r="D42" s="19" t="s">
        <v>76</v>
      </c>
      <c r="E42" s="4">
        <f>SUM(E43:E45)</f>
        <v>0</v>
      </c>
      <c r="F42" s="4">
        <f>SUM(F43:F45)</f>
        <v>0</v>
      </c>
    </row>
    <row r="43" spans="1:6" x14ac:dyDescent="0.25">
      <c r="A43" s="21" t="s">
        <v>77</v>
      </c>
      <c r="B43" s="20">
        <v>0</v>
      </c>
      <c r="C43" s="74">
        <v>0</v>
      </c>
      <c r="D43" s="21" t="s">
        <v>78</v>
      </c>
      <c r="E43" s="74">
        <v>0</v>
      </c>
      <c r="F43" s="74">
        <v>0</v>
      </c>
    </row>
    <row r="44" spans="1:6" x14ac:dyDescent="0.25">
      <c r="A44" s="21" t="s">
        <v>79</v>
      </c>
      <c r="B44" s="20">
        <v>0</v>
      </c>
      <c r="C44" s="74">
        <v>0</v>
      </c>
      <c r="D44" s="21" t="s">
        <v>80</v>
      </c>
      <c r="E44" s="74">
        <v>0</v>
      </c>
      <c r="F44" s="74">
        <v>0</v>
      </c>
    </row>
    <row r="45" spans="1:6" x14ac:dyDescent="0.25">
      <c r="A45" s="21" t="s">
        <v>81</v>
      </c>
      <c r="B45" s="20">
        <v>0</v>
      </c>
      <c r="C45" s="74">
        <v>0</v>
      </c>
      <c r="D45" s="21" t="s">
        <v>82</v>
      </c>
      <c r="E45" s="74">
        <v>0</v>
      </c>
      <c r="F45" s="74">
        <v>0</v>
      </c>
    </row>
    <row r="46" spans="1:6" x14ac:dyDescent="0.25">
      <c r="A46" s="18"/>
      <c r="B46" s="22"/>
      <c r="C46" s="75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2164239685.02</v>
      </c>
      <c r="C47" s="4">
        <f>C9+C17+C25+C31+C37+C38+C41</f>
        <v>1805565672.8399999</v>
      </c>
      <c r="D47" s="2" t="s">
        <v>84</v>
      </c>
      <c r="E47" s="4">
        <f>E9+E19+E23+E26+E27+E31+E38+E42</f>
        <v>32834820.989999998</v>
      </c>
      <c r="F47" s="4">
        <f>F9+F19+F23+F26+F27+F31+F38+F42</f>
        <v>113490205.56</v>
      </c>
    </row>
    <row r="48" spans="1:6" x14ac:dyDescent="0.25">
      <c r="A48" s="18"/>
      <c r="B48" s="22"/>
      <c r="C48" s="75"/>
      <c r="D48" s="18"/>
      <c r="E48" s="22"/>
      <c r="F48" s="22"/>
    </row>
    <row r="49" spans="1:6" x14ac:dyDescent="0.25">
      <c r="A49" s="2" t="s">
        <v>85</v>
      </c>
      <c r="B49" s="22"/>
      <c r="C49" s="75"/>
      <c r="D49" s="2" t="s">
        <v>86</v>
      </c>
      <c r="E49" s="22"/>
      <c r="F49" s="22"/>
    </row>
    <row r="50" spans="1:6" x14ac:dyDescent="0.25">
      <c r="A50" s="19" t="s">
        <v>87</v>
      </c>
      <c r="B50" s="74">
        <v>0</v>
      </c>
      <c r="C50" s="74">
        <v>0</v>
      </c>
      <c r="D50" s="19" t="s">
        <v>88</v>
      </c>
      <c r="E50" s="74">
        <v>0</v>
      </c>
      <c r="F50" s="74">
        <v>0</v>
      </c>
    </row>
    <row r="51" spans="1:6" x14ac:dyDescent="0.25">
      <c r="A51" s="19" t="s">
        <v>89</v>
      </c>
      <c r="B51" s="74">
        <v>674089.14</v>
      </c>
      <c r="C51" s="74">
        <v>574422.14</v>
      </c>
      <c r="D51" s="19" t="s">
        <v>90</v>
      </c>
      <c r="E51" s="74">
        <v>0</v>
      </c>
      <c r="F51" s="74">
        <v>0</v>
      </c>
    </row>
    <row r="52" spans="1:6" x14ac:dyDescent="0.25">
      <c r="A52" s="19" t="s">
        <v>91</v>
      </c>
      <c r="B52" s="74">
        <v>2651375795.8899999</v>
      </c>
      <c r="C52" s="74">
        <v>2583799494.3000002</v>
      </c>
      <c r="D52" s="19" t="s">
        <v>92</v>
      </c>
      <c r="E52" s="74">
        <v>0</v>
      </c>
      <c r="F52" s="74">
        <v>0</v>
      </c>
    </row>
    <row r="53" spans="1:6" x14ac:dyDescent="0.25">
      <c r="A53" s="19" t="s">
        <v>93</v>
      </c>
      <c r="B53" s="74">
        <v>734050601.15999997</v>
      </c>
      <c r="C53" s="74">
        <v>718264331.61000001</v>
      </c>
      <c r="D53" s="19" t="s">
        <v>94</v>
      </c>
      <c r="E53" s="74">
        <v>0</v>
      </c>
      <c r="F53" s="74">
        <v>0</v>
      </c>
    </row>
    <row r="54" spans="1:6" x14ac:dyDescent="0.25">
      <c r="A54" s="19" t="s">
        <v>95</v>
      </c>
      <c r="B54" s="74">
        <v>47767898.439999998</v>
      </c>
      <c r="C54" s="74">
        <v>37377955.560000002</v>
      </c>
      <c r="D54" s="19" t="s">
        <v>96</v>
      </c>
      <c r="E54" s="74">
        <v>824524531.19000006</v>
      </c>
      <c r="F54" s="74">
        <v>747454324.33000004</v>
      </c>
    </row>
    <row r="55" spans="1:6" x14ac:dyDescent="0.25">
      <c r="A55" s="19" t="s">
        <v>97</v>
      </c>
      <c r="B55" s="74">
        <v>-1372771008.4400001</v>
      </c>
      <c r="C55" s="74">
        <v>-1291740481.0899999</v>
      </c>
      <c r="D55" s="23" t="s">
        <v>98</v>
      </c>
      <c r="E55" s="74">
        <v>1056337644.5</v>
      </c>
      <c r="F55" s="74">
        <v>1075110883.8599999</v>
      </c>
    </row>
    <row r="56" spans="1:6" x14ac:dyDescent="0.25">
      <c r="A56" s="19" t="s">
        <v>99</v>
      </c>
      <c r="B56" s="74">
        <v>0</v>
      </c>
      <c r="C56" s="74">
        <v>0</v>
      </c>
      <c r="D56" s="18"/>
      <c r="E56" s="22"/>
      <c r="F56" s="22"/>
    </row>
    <row r="57" spans="1:6" x14ac:dyDescent="0.25">
      <c r="A57" s="19" t="s">
        <v>100</v>
      </c>
      <c r="B57" s="74">
        <v>0</v>
      </c>
      <c r="C57" s="74">
        <v>0</v>
      </c>
      <c r="D57" s="2" t="s">
        <v>101</v>
      </c>
      <c r="E57" s="4">
        <f>SUM(E50:E55)</f>
        <v>1880862175.6900001</v>
      </c>
      <c r="F57" s="4">
        <f>SUM(F50:F55)</f>
        <v>1822565208.1900001</v>
      </c>
    </row>
    <row r="58" spans="1:6" x14ac:dyDescent="0.25">
      <c r="A58" s="19" t="s">
        <v>102</v>
      </c>
      <c r="B58" s="74">
        <v>6691458.9900000002</v>
      </c>
      <c r="C58" s="74">
        <v>6691458.9900000002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1913696996.6800001</v>
      </c>
      <c r="F59" s="4">
        <f>F47+F57</f>
        <v>1936055413.75</v>
      </c>
    </row>
    <row r="60" spans="1:6" x14ac:dyDescent="0.25">
      <c r="A60" s="3" t="s">
        <v>104</v>
      </c>
      <c r="B60" s="4">
        <f>SUM(B50:B58)</f>
        <v>2067788835.1799996</v>
      </c>
      <c r="C60" s="4">
        <f>SUM(C50:C58)</f>
        <v>2054967181.5100002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4232028520.1999998</v>
      </c>
      <c r="C62" s="4">
        <f>SUM(C47+C60)</f>
        <v>3860532854.3500004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4">
        <f>SUM(E64:E66)</f>
        <v>1216007730.99</v>
      </c>
      <c r="F63" s="4">
        <f>SUM(F64:F66)</f>
        <v>1215414452.3599999</v>
      </c>
    </row>
    <row r="64" spans="1:6" x14ac:dyDescent="0.25">
      <c r="A64" s="18"/>
      <c r="B64" s="18"/>
      <c r="C64" s="18"/>
      <c r="D64" s="19" t="s">
        <v>108</v>
      </c>
      <c r="E64" s="74">
        <v>1167325163.78</v>
      </c>
      <c r="F64" s="74">
        <v>1167325163.78</v>
      </c>
    </row>
    <row r="65" spans="1:6" x14ac:dyDescent="0.25">
      <c r="A65" s="18"/>
      <c r="B65" s="18"/>
      <c r="C65" s="18"/>
      <c r="D65" s="23" t="s">
        <v>109</v>
      </c>
      <c r="E65" s="74">
        <v>48682567.210000001</v>
      </c>
      <c r="F65" s="74">
        <v>48089288.579999998</v>
      </c>
    </row>
    <row r="66" spans="1:6" x14ac:dyDescent="0.25">
      <c r="A66" s="18"/>
      <c r="B66" s="18"/>
      <c r="C66" s="18"/>
      <c r="D66" s="19" t="s">
        <v>110</v>
      </c>
      <c r="E66" s="74">
        <v>0</v>
      </c>
      <c r="F66" s="74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4">
        <f>SUM(E69:E73)</f>
        <v>1102323792.53</v>
      </c>
      <c r="F68" s="4">
        <f>SUM(F69:F73)</f>
        <v>709062988.23999977</v>
      </c>
    </row>
    <row r="69" spans="1:6" x14ac:dyDescent="0.25">
      <c r="A69" s="26"/>
      <c r="B69" s="18"/>
      <c r="C69" s="18"/>
      <c r="D69" s="19" t="s">
        <v>112</v>
      </c>
      <c r="E69" s="74">
        <v>383400093.19</v>
      </c>
      <c r="F69" s="74">
        <v>193755169.43000001</v>
      </c>
    </row>
    <row r="70" spans="1:6" x14ac:dyDescent="0.25">
      <c r="A70" s="26"/>
      <c r="B70" s="18"/>
      <c r="C70" s="18"/>
      <c r="D70" s="19" t="s">
        <v>113</v>
      </c>
      <c r="E70" s="74">
        <v>1127913503.9300001</v>
      </c>
      <c r="F70" s="74">
        <v>924297623.39999998</v>
      </c>
    </row>
    <row r="71" spans="1:6" x14ac:dyDescent="0.25">
      <c r="A71" s="26"/>
      <c r="B71" s="18"/>
      <c r="C71" s="18"/>
      <c r="D71" s="19" t="s">
        <v>114</v>
      </c>
      <c r="E71" s="74">
        <v>-863862.68</v>
      </c>
      <c r="F71" s="74">
        <v>-863862.68</v>
      </c>
    </row>
    <row r="72" spans="1:6" x14ac:dyDescent="0.25">
      <c r="A72" s="26"/>
      <c r="B72" s="18"/>
      <c r="C72" s="18"/>
      <c r="D72" s="19" t="s">
        <v>115</v>
      </c>
      <c r="E72" s="74">
        <v>0</v>
      </c>
      <c r="F72" s="74">
        <v>0</v>
      </c>
    </row>
    <row r="73" spans="1:6" x14ac:dyDescent="0.25">
      <c r="A73" s="26"/>
      <c r="B73" s="18"/>
      <c r="C73" s="18"/>
      <c r="D73" s="19" t="s">
        <v>116</v>
      </c>
      <c r="E73" s="74">
        <v>-408125941.91000003</v>
      </c>
      <c r="F73" s="74">
        <v>-408125941.91000003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74">
        <v>0</v>
      </c>
      <c r="F76" s="74">
        <v>0</v>
      </c>
    </row>
    <row r="77" spans="1:6" x14ac:dyDescent="0.25">
      <c r="A77" s="26"/>
      <c r="B77" s="18"/>
      <c r="C77" s="18"/>
      <c r="D77" s="19" t="s">
        <v>119</v>
      </c>
      <c r="E77" s="74">
        <v>0</v>
      </c>
      <c r="F77" s="74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2318331523.52</v>
      </c>
      <c r="F79" s="4">
        <f>F63+F68+F75</f>
        <v>1924477440.5999997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4232028520.1999998</v>
      </c>
      <c r="F81" s="4">
        <f>F59+F79</f>
        <v>3860532854.3499994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50:F81 E9:F45 E47:F47 B9:C62">
      <formula1>-1.79769313486231E+100</formula1>
      <formula2>1.79769313486231E+100</formula2>
    </dataValidation>
  </dataValidations>
  <pageMargins left="0.7" right="0.7" top="0.75" bottom="0.75" header="0.3" footer="0.3"/>
  <pageSetup paperSize="119" scale="45" fitToHeight="0" orientation="landscape" horizontalDpi="4294967295" verticalDpi="4294967295" r:id="rId1"/>
  <ignoredErrors>
    <ignoredError sqref="B9:B10 E9 B48:B49 B14 B17:B18 B23 B25 B28 B30:B31 B38 B59:B62 E13 E17 E33:E38 E67:E68 E74:E75 E56:E63 B33:B36 B41:B46 E15 E23 E27 E31 E42 E46:E49 E78:E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134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9" t="s">
        <v>137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138</v>
      </c>
      <c r="C7" s="80"/>
      <c r="D7" s="80"/>
      <c r="E7" s="80"/>
      <c r="F7" s="80"/>
      <c r="G7" s="80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153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3" t="s">
        <v>155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138</v>
      </c>
      <c r="C7" s="80"/>
      <c r="D7" s="80"/>
      <c r="E7" s="80"/>
      <c r="F7" s="80"/>
      <c r="G7" s="80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169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6" t="s">
        <v>137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f>+F5+1</f>
        <v>2022</v>
      </c>
    </row>
    <row r="6" spans="1:7" ht="32.25" x14ac:dyDescent="0.25">
      <c r="A6" s="87"/>
      <c r="B6" s="89"/>
      <c r="C6" s="89"/>
      <c r="D6" s="89"/>
      <c r="E6" s="89"/>
      <c r="F6" s="89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192</v>
      </c>
      <c r="B39" s="85"/>
      <c r="C39" s="85"/>
      <c r="D39" s="85"/>
      <c r="E39" s="85"/>
      <c r="F39" s="85"/>
      <c r="G39" s="85"/>
    </row>
    <row r="40" spans="1:7" x14ac:dyDescent="0.25">
      <c r="A40" s="85" t="s">
        <v>193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194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90" t="s">
        <v>155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192</v>
      </c>
      <c r="B32" s="85"/>
      <c r="C32" s="85"/>
      <c r="D32" s="85"/>
      <c r="E32" s="85"/>
      <c r="F32" s="85"/>
      <c r="G32" s="85"/>
    </row>
    <row r="33" spans="1:7" x14ac:dyDescent="0.25">
      <c r="A33" s="85" t="s">
        <v>193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2" t="s">
        <v>198</v>
      </c>
      <c r="B1" s="92"/>
      <c r="C1" s="92"/>
      <c r="D1" s="92"/>
      <c r="E1" s="92"/>
      <c r="F1" s="92"/>
    </row>
    <row r="2" spans="1:6" ht="20.100000000000001" customHeight="1" x14ac:dyDescent="0.25">
      <c r="A2" s="49" t="str">
        <f>'Formato 1'!A2</f>
        <v>PODER JUDICIAL DEL ESTADO DE GUANAJUATO (a)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2024-07-03T21:24:23Z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